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J:\GRP\B\6\B\Agents\Marilyne Brunet\DGGMO\Portrait du personnel des établissements publics et privés conventionnés du réseau de la santé et des services sociaux (2020-2021)\"/>
    </mc:Choice>
  </mc:AlternateContent>
  <xr:revisionPtr revIDLastSave="0" documentId="13_ncr:1_{2300090E-9279-4CE7-9F5D-48A2EFFAB2AF}" xr6:coauthVersionLast="47" xr6:coauthVersionMax="47" xr10:uidLastSave="{00000000-0000-0000-0000-000000000000}"/>
  <bookViews>
    <workbookView xWindow="28680" yWindow="-120" windowWidth="38640" windowHeight="15840" tabRatio="689" activeTab="6" xr2:uid="{00000000-000D-0000-FFFF-FFFF00000000}"/>
  </bookViews>
  <sheets>
    <sheet name="Introduction" sheetId="1" r:id="rId1"/>
    <sheet name="Modifications" sheetId="7" r:id="rId2"/>
    <sheet name="Feuille A" sheetId="2" r:id="rId3"/>
    <sheet name="Feuille A - 2" sheetId="12" r:id="rId4"/>
    <sheet name="Feuille B" sheetId="13" r:id="rId5"/>
    <sheet name="Feuille C" sheetId="8" r:id="rId6"/>
    <sheet name="Feuille D" sheetId="5" r:id="rId7"/>
  </sheets>
  <definedNames>
    <definedName name="_xlnm.Print_Titles" localSheetId="4">'Feuille B'!$A:$A</definedName>
    <definedName name="_xlnm.Print_Titles" localSheetId="6">'Feuille D'!$B:$B</definedName>
    <definedName name="Print_Area" localSheetId="2">'Feuille A'!$B$1:$N$135</definedName>
    <definedName name="Print_Area" localSheetId="3">'Feuille A - 2'!$A$1:$M$74</definedName>
    <definedName name="Print_Area" localSheetId="4">'Feuille B'!$A$1:$H$92</definedName>
    <definedName name="Print_Area" localSheetId="5">'Feuille C'!$A$1:$M$12</definedName>
    <definedName name="Print_Area" localSheetId="6">'Feuille D'!$B$1:$F$30</definedName>
    <definedName name="Print_Area" localSheetId="0">Introduction!$1:$55</definedName>
    <definedName name="Print_Area" localSheetId="1">Modifications!$A$1:$B$46</definedName>
    <definedName name="Print_Titles" localSheetId="2">'Feuille A'!$B:$B,'Feuille A'!$1:$2</definedName>
    <definedName name="Print_Titles" localSheetId="3">'Feuille A - 2'!$1:$2</definedName>
    <definedName name="Print_Titles" localSheetId="4">'Feuille B'!$A:$A,'Feuille B'!$1:$2</definedName>
    <definedName name="Print_Titles" localSheetId="6">'Feuille D'!$B:$B</definedName>
    <definedName name="ReqAge2" localSheetId="2">#REF!</definedName>
    <definedName name="ReqAge2" localSheetId="6">#REF!</definedName>
    <definedName name="ReqAge2" localSheetId="0">#REF!</definedName>
    <definedName name="ReqAge2">#REF!</definedName>
    <definedName name="ReqAge2.0">#REF!</definedName>
    <definedName name="ReqAgeAnPrec2" localSheetId="2">#REF!</definedName>
    <definedName name="ReqAgeAnPrec2" localSheetId="6">#REF!</definedName>
    <definedName name="ReqAgeAnPrec2" localSheetId="0">#REF!</definedName>
    <definedName name="ReqAgeAnPrec2">#REF!</definedName>
    <definedName name="ReqAgeEnCours2" localSheetId="2">#REF!</definedName>
    <definedName name="ReqAgeEnCours2" localSheetId="6">#REF!</definedName>
    <definedName name="ReqAgeEnCours2" localSheetId="0">#REF!</definedName>
    <definedName name="ReqAgeEnCours2">#REF!</definedName>
    <definedName name="_xlnm.Print_Area" localSheetId="2">'Feuille A'!$B$1:$N$130</definedName>
    <definedName name="_xlnm.Print_Area" localSheetId="3">'Feuille A - 2'!$A$1:$M$70</definedName>
    <definedName name="_xlnm.Print_Area" localSheetId="4">'Feuille B'!$A$1:$AS$92</definedName>
    <definedName name="_xlnm.Print_Area" localSheetId="5">'Feuille C'!$A$1:$Y$12</definedName>
    <definedName name="_xlnm.Print_Area" localSheetId="6">'Feuille D'!$B$2:$AP$30</definedName>
    <definedName name="_xlnm.Print_Area" localSheetId="0">Introduction!$A$1:$C$54</definedName>
    <definedName name="_xlnm.Print_Area" localSheetId="1">Modifications!$A$1:$B$46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8" l="1"/>
  <c r="D3" i="8"/>
  <c r="E7" i="8"/>
  <c r="H87" i="13"/>
  <c r="G86" i="13"/>
  <c r="F86" i="13"/>
  <c r="H86" i="13" s="1"/>
  <c r="D127" i="2"/>
  <c r="C127" i="2"/>
  <c r="D126" i="2"/>
  <c r="C85" i="2"/>
  <c r="D85" i="2"/>
  <c r="D84" i="2"/>
  <c r="D43" i="2"/>
  <c r="C43" i="2"/>
  <c r="D42" i="2"/>
  <c r="H85" i="13"/>
  <c r="H84" i="13"/>
  <c r="H83" i="13"/>
  <c r="H82" i="13"/>
  <c r="H81" i="13"/>
  <c r="H80" i="13"/>
  <c r="H79"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alcChain>
</file>

<file path=xl/sharedStrings.xml><?xml version="1.0" encoding="utf-8"?>
<sst xmlns="http://schemas.openxmlformats.org/spreadsheetml/2006/main" count="1063" uniqueCount="212">
  <si>
    <t xml:space="preserve">
</t>
  </si>
  <si>
    <t>11 - Infirmière</t>
  </si>
  <si>
    <t>12 - Infirmière clinicienne et praticienne</t>
  </si>
  <si>
    <t>13 - Inhalothérapeute</t>
  </si>
  <si>
    <t>14 - Perfusionniste</t>
  </si>
  <si>
    <t>15 - Infirmière auxiliaire</t>
  </si>
  <si>
    <t>16 - Externe en soins infirmiers</t>
  </si>
  <si>
    <t>17 - Externe en inhalothérapie</t>
  </si>
  <si>
    <t>10 - Personnel en soins infirmiers et cardio-respiratoires</t>
  </si>
  <si>
    <t>21 - Préposé aux bénéficiaires</t>
  </si>
  <si>
    <t>22 - Auxiliaire familiale</t>
  </si>
  <si>
    <t>23 - Autres paratechniques</t>
  </si>
  <si>
    <t>24 - Services auxiliaires</t>
  </si>
  <si>
    <t>25 - Métiers</t>
  </si>
  <si>
    <t>20 - Personnel paratechnique, services auxiliaires et métiers</t>
  </si>
  <si>
    <t>31 - Employé de bureau</t>
  </si>
  <si>
    <t>32 - Technicien de l'administration</t>
  </si>
  <si>
    <t>33 - Professionnel de l'administration</t>
  </si>
  <si>
    <t>30 - Personnel de bureau, techniciens et professionnels de l'administration</t>
  </si>
  <si>
    <t>41 - Technicien de la santé</t>
  </si>
  <si>
    <t>42 - Professionnel de la santé</t>
  </si>
  <si>
    <t>43 - Technicien des services sociaux</t>
  </si>
  <si>
    <t>44 - Professionnel des services sociaux</t>
  </si>
  <si>
    <t>45 - Externe en technologie médicale</t>
  </si>
  <si>
    <t>40 - Techniciens et professionnels de la santé et des services sociaux</t>
  </si>
  <si>
    <t>51 - Pharmacien</t>
  </si>
  <si>
    <t>52 - Biochimiste clinique</t>
  </si>
  <si>
    <t>53 - Physicien</t>
  </si>
  <si>
    <t>54 - Sage-femme</t>
  </si>
  <si>
    <t>55 - Autres</t>
  </si>
  <si>
    <t>56 - Étudiant</t>
  </si>
  <si>
    <t>62 - Cadre supérieur</t>
  </si>
  <si>
    <t>63 - Cadre médecin</t>
  </si>
  <si>
    <t>64 - Cadre intermédiaire</t>
  </si>
  <si>
    <t>65 - Temporaire en situation de gestion</t>
  </si>
  <si>
    <t>60 - Personnel d'encadrement</t>
  </si>
  <si>
    <t>TCR</t>
  </si>
  <si>
    <t>TPR</t>
  </si>
  <si>
    <t>TPO</t>
  </si>
  <si>
    <t>---</t>
  </si>
  <si>
    <t>2012-2013</t>
  </si>
  <si>
    <t>Salaire
de base
moyen</t>
  </si>
  <si>
    <t>Rémunération
totale</t>
  </si>
  <si>
    <t>Primes
totales</t>
  </si>
  <si>
    <t>Ensemble du personnel du réseau</t>
  </si>
  <si>
    <t xml:space="preserve">
</t>
  </si>
  <si>
    <t>2013-2014</t>
  </si>
  <si>
    <t>2014-2015</t>
  </si>
  <si>
    <t>CISSS et CIUSSS</t>
  </si>
  <si>
    <t>Établissements non fusionnés</t>
  </si>
  <si>
    <t>Établissements non visés par la Loi</t>
  </si>
  <si>
    <t xml:space="preserve">EFFECTIF DU RÉSEAU DE LA SANTÉ ET DES SERVICES SOCIAUX
</t>
  </si>
  <si>
    <t>Établissements privés conventionnés</t>
  </si>
  <si>
    <t>2015-2016</t>
  </si>
  <si>
    <t>Depuis la mise en vigueur de la Loi modifiant l’organisation et la gouvernance du réseau de la santé et des services sociaux notamment par l’abolition des agences régionales, les données ne peuvent plus être présentées par mission ou catégorie d'établissement.</t>
  </si>
  <si>
    <t>Nombre de 
personnes
au
31 mars 2017</t>
  </si>
  <si>
    <t>Nombre
d'emplois
au
31 mars 2017</t>
  </si>
  <si>
    <t>Nombre
d'ETC
en
2016-2017</t>
  </si>
  <si>
    <t>2016-2017</t>
  </si>
  <si>
    <t>Le Centre de réadaptation MabMcKay, auparavant établissement privé conventionné, a été intégré au CIUSSS du Centre-Ouest-de l'Île-de-Montréal en 2016.</t>
  </si>
  <si>
    <t>Temps
supplémentaire</t>
  </si>
  <si>
    <t>Modifications apportées en 2016</t>
  </si>
  <si>
    <t>Modifications apportées en 2015</t>
  </si>
  <si>
    <t>Statut d’emploi</t>
  </si>
  <si>
    <t>Modifications apportées en 2014</t>
  </si>
  <si>
    <t>Les heures supplémentaires prises en congés compensés ainsi que les congés compensés pour les heures travaillées de nuit sont maintenant inclus dans le calcul de l’ETC.</t>
  </si>
  <si>
    <t>Les données ont été recalculées depuis 2008-2009.</t>
  </si>
  <si>
    <t>Modifications apportées à la banque en 2013</t>
  </si>
  <si>
    <t>Nombre de personnes et d’emploi</t>
  </si>
  <si>
    <t xml:space="preserve">Personnel d’encadrement : </t>
  </si>
  <si>
    <t xml:space="preserve">Avant 2012-2013, pour certains établissements privés conventionnés, un emploi de cadre pouvait être réparti entre plusieurs installations.  </t>
  </si>
  <si>
    <t xml:space="preserve">                                                                                                    L'EFFECTIF DU RÉSEAU DE LA SANTÉ ET DES SERVICES SOCIAUX</t>
  </si>
  <si>
    <t>Production des données</t>
  </si>
  <si>
    <t>Définitions de variables présentées</t>
  </si>
  <si>
    <r>
      <t>Primes totales</t>
    </r>
    <r>
      <rPr>
        <sz val="11"/>
        <color rgb="FF000000"/>
        <rFont val="Arial"/>
        <family val="2"/>
      </rPr>
      <t xml:space="preserve"> = </t>
    </r>
    <r>
      <rPr>
        <sz val="11"/>
        <color theme="1"/>
        <rFont val="Arial"/>
        <family val="2"/>
      </rPr>
      <t>Montant versé pour les primes, incluant la rémunération supplémentaire pour les heures travaillées à Noël et au jour de l’An, ainsi que les montants versés en forfaitaire</t>
    </r>
    <r>
      <rPr>
        <sz val="11"/>
        <color rgb="FF000000"/>
        <rFont val="Arial"/>
        <family val="2"/>
      </rPr>
      <t>.</t>
    </r>
  </si>
  <si>
    <t>Statut d'emploi</t>
  </si>
  <si>
    <r>
      <t xml:space="preserve">    </t>
    </r>
    <r>
      <rPr>
        <u/>
        <sz val="11"/>
        <color rgb="FF000000"/>
        <rFont val="Arial"/>
        <family val="2"/>
      </rPr>
      <t>Temps complet régulier (TCR)</t>
    </r>
    <r>
      <rPr>
        <sz val="11"/>
        <color rgb="FF000000"/>
        <rFont val="Arial"/>
        <family val="2"/>
      </rPr>
      <t xml:space="preserve"> = </t>
    </r>
    <r>
      <rPr>
        <sz val="11"/>
        <color theme="1"/>
        <rFont val="Arial"/>
        <family val="2"/>
      </rPr>
      <t>Pour les détenteurs de poste, emploi dont le nombre d’heures est celui prévu au titre d’emploi. Il s’agit du statut au 31 mars ou à la date de fin d’emplo</t>
    </r>
    <r>
      <rPr>
        <sz val="11"/>
        <color rgb="FF000000"/>
        <rFont val="Arial"/>
        <family val="2"/>
      </rPr>
      <t>i.</t>
    </r>
  </si>
  <si>
    <r>
      <t xml:space="preserve">    </t>
    </r>
    <r>
      <rPr>
        <u/>
        <sz val="11"/>
        <color rgb="FF000000"/>
        <rFont val="Arial"/>
        <family val="2"/>
      </rPr>
      <t>Temps partiel occasionnel (TPO)</t>
    </r>
    <r>
      <rPr>
        <sz val="11"/>
        <color rgb="FF000000"/>
        <rFont val="Arial"/>
        <family val="2"/>
      </rPr>
      <t xml:space="preserve"> = </t>
    </r>
    <r>
      <rPr>
        <sz val="11"/>
        <color theme="1"/>
        <rFont val="Arial"/>
        <family val="2"/>
      </rPr>
      <t>Pour ceux qui ne sont pas détenteurs d’un poste. Généralement, le nombre d’heures est inférieur à celui prévu au titre d’emploi. Il s’agit du statut au 31 mars ou à la date de fin d’emplo</t>
    </r>
    <r>
      <rPr>
        <sz val="11"/>
        <color rgb="FF000000"/>
        <rFont val="Arial"/>
        <family val="2"/>
      </rPr>
      <t>i.</t>
    </r>
  </si>
  <si>
    <r>
      <t xml:space="preserve">    </t>
    </r>
    <r>
      <rPr>
        <u/>
        <sz val="11"/>
        <color rgb="FF000000"/>
        <rFont val="Arial"/>
        <family val="2"/>
      </rPr>
      <t>Temps partiel régulier (TPR)</t>
    </r>
    <r>
      <rPr>
        <sz val="11"/>
        <color rgb="FF000000"/>
        <rFont val="Arial"/>
        <family val="2"/>
      </rPr>
      <t xml:space="preserve"> = </t>
    </r>
    <r>
      <rPr>
        <sz val="11"/>
        <color theme="1"/>
        <rFont val="Arial"/>
        <family val="2"/>
      </rPr>
      <t>Pour les détenteurs de poste, emploi dont le nombre d’heures est inférieur à celui prévu au titre d’emploi. Il s’agit du statut au 31 mars ou à la date de fin d’emplo</t>
    </r>
    <r>
      <rPr>
        <sz val="11"/>
        <color rgb="FF000000"/>
        <rFont val="Arial"/>
        <family val="2"/>
      </rPr>
      <t>i.</t>
    </r>
  </si>
  <si>
    <t>Contenu du classeur Excel</t>
  </si>
  <si>
    <t xml:space="preserve">                  le nombre de personnes en emploi au 31 mars;</t>
  </si>
  <si>
    <t xml:space="preserve">                  le nombre d'emplois au 31 mars;</t>
  </si>
  <si>
    <t xml:space="preserve">                  le nombre d'ETC chaque année financière.</t>
  </si>
  <si>
    <t>Feuille B =  Données par statut d'emploi selon les catégories et sous-catégories de personnel concernant :</t>
  </si>
  <si>
    <t xml:space="preserve">                  le salaire de base moyen;</t>
  </si>
  <si>
    <t xml:space="preserve">                  la rémunération totale;</t>
  </si>
  <si>
    <t xml:space="preserve">                  le montant versé pour les heures supplémentaires;</t>
  </si>
  <si>
    <t xml:space="preserve">                  les primes totales.</t>
  </si>
  <si>
    <t xml:space="preserve">Les variations sur la rémunération s’expliquent notamment par :
- Fin, le 31 décembre 2012, du versement des primes de la mesure temporaire de valorisation des infirmières et infirmières auxiliaires.
- Instauration, en janvier 2013, de primes temporaires pour le personnel visé œuvrant auprès de personnes ayant des troubles graves de comportement (primes TGC) et de primes temporaires pour le personnel visé travaillant en CHSLD (primes CHSLD). Il s’agit essentiellement des professionnels et techniciens des services sociaux et des préposés aux bénéficiaires.
- Modifications, en juillet 2013, aux conditions de travail des cadres, soit une augmentation de la rémunération des cadres médecins et l’ajout de certaines primes déjà octroyées aux salariés.
</t>
  </si>
  <si>
    <r>
      <t>Nombre d'équivalent temps complet (ETC)</t>
    </r>
    <r>
      <rPr>
        <sz val="11"/>
        <color rgb="FF000000"/>
        <rFont val="Arial"/>
        <family val="2"/>
      </rPr>
      <t xml:space="preserve"> = </t>
    </r>
    <r>
      <rPr>
        <sz val="11"/>
        <color theme="1"/>
        <rFont val="Arial"/>
        <family val="2"/>
      </rPr>
      <t>L’équivalent temps complet permet d’estimer le nombre de personnes qui aurait été nécessaire pour effectuer la même charge de travail, à l’exclusion des heures supplémentaires payées, si tous avaient travaillé à temps complet. C'est le rapport entre le nombre d'heures rémunérées, ce qui inclut les jours de vacances, les jours fériés et autres congés rémunérés, ainsi que les heures supplémentaires prises en congé compensé, et le nombre d'heures du poste pour une année, lequel tient compte du nombre de jours ouvrables dans l’année.</t>
    </r>
  </si>
  <si>
    <r>
      <t>Montant pour les heures supplémentaires</t>
    </r>
    <r>
      <rPr>
        <sz val="11"/>
        <color rgb="FF000000"/>
        <rFont val="Arial"/>
        <family val="2"/>
      </rPr>
      <t xml:space="preserve"> = </t>
    </r>
    <r>
      <rPr>
        <sz val="11"/>
        <color theme="1"/>
        <rFont val="Arial"/>
        <family val="2"/>
      </rPr>
      <t>Il s’agit des montants versés pour les heures supplémentaires travaillées non prises en temps compensé, ainsi que les montants pour les heures supplémentaires qui devaient être prises en congé compensé et qui ont été soldées.  Le coût des heures supplémentaires prises en congé compensé est inclus avec la rémunération.</t>
    </r>
  </si>
  <si>
    <r>
      <t>Régions sociosanitaires (RSS)</t>
    </r>
    <r>
      <rPr>
        <sz val="11"/>
        <color rgb="FF000000"/>
        <rFont val="Arial"/>
        <family val="2"/>
      </rPr>
      <t xml:space="preserve"> = </t>
    </r>
    <r>
      <rPr>
        <sz val="11"/>
        <color theme="1"/>
        <rFont val="Arial"/>
        <family val="2"/>
      </rPr>
      <t>Le Québec est découpé en 17 régions administratives officielles.  Dans le domaine de la santé et des services sociaux, un autre découpage, celui de 18 régions sociosanitaires, est plus souvent utilisé.  La région administrative Nord-du-Québec est décomposée en trois régions sociosanitaires, soit le Nord-du-Québec, le Nunavik et les Terres-Cries-de-la-Baie-James.  Finalement, les régions administratives distinctes que sont la Mauricie, d’une part, et le Centre-du-Québec, d’autre part, sont regroupées pour constituer la région sociosanitaire Mauricie et Centre-du-Québec (voir onglet RSS).</t>
    </r>
  </si>
  <si>
    <r>
      <t>Rémunération totale</t>
    </r>
    <r>
      <rPr>
        <sz val="11"/>
        <color rgb="FF000000"/>
        <rFont val="Arial"/>
        <family val="2"/>
      </rPr>
      <t xml:space="preserve"> = </t>
    </r>
    <r>
      <rPr>
        <sz val="11"/>
        <color theme="1"/>
        <rFont val="Arial"/>
        <family val="2"/>
      </rPr>
      <t>Montant versé pour les heures rémunérées, à l’exception des montants versés pour les heures supplémentaires non prises en temps compensé ou soldées, auquel s’ajoutent les montants pour les jours de maladie monnayés et les indemnités de départ.  Les heures rémunérées incluent les heures travaillées à taux régulier, les vacances, les maladies et les congés fériés, y compris les montants versés à pourcentage au personnel à temps partiel, l’assurance salaire, les congés sociaux, les congés parentaux et autres congés rémunérés.</t>
    </r>
  </si>
  <si>
    <t>La rémunération des heures supplémentaires prises en congés compensés ainsi que celle des congés compensés pour les heures travaillées de nuit sont maintenant incluses dans la rémunération totale.</t>
  </si>
  <si>
    <t xml:space="preserve">Les montants forfaitaires et les montants versés en sus de la rémunération de base pour les heures travaillées à Noël et au Jour de l’An sont maintenant inclus dans les primes versées. </t>
  </si>
  <si>
    <t>Avant 2012-2013, les personnes en emploi au 31 mars étaient celles qui n’avaient pas de date de fin d’emploi. Dorénavant, à ce critère s’ajoute le suivant : avoir au moins une heure, rémunérée ou non, dans les six mois suivants la fin de l’année financière.</t>
  </si>
  <si>
    <t>Il pouvait donc avoir, pour un ETC et une seule personne, plusieurs emplois. Dorénavant, un seul emploi est comptabilisé, ce qui explique une partie de la diminution du nombre d’emplois pour le personnel d’encadrement.</t>
  </si>
  <si>
    <t>INFORMATIONS RELATIVES AUX MODIFICATIONS</t>
  </si>
  <si>
    <t>61 - hors-cadre</t>
  </si>
  <si>
    <t>ETC</t>
  </si>
  <si>
    <t>Nombre de 
personnes
au
31 mars 2018</t>
  </si>
  <si>
    <t>Nombre
d'emplois
au
31 mars 2018</t>
  </si>
  <si>
    <t>Nombre
d'ETC
en
2017-2018</t>
  </si>
  <si>
    <t>2017-2018</t>
  </si>
  <si>
    <t>Les heures et montants pour les activités syndicales remboursés par les syndicats sont maintenant exclus de la banque de données. Les données par région reflètent les modifications apportées au réseau suite à la mise en vigueur de la Loi modifiant l’organisation et la gouvernance du RSSS et des services sociaux notamment par l’abolition des agences régionales. Notamment, les données des deux CSSS de la Montérégie qui ont été intégrées au CIUSSS de l’Estrie – CHUS sont maintenant présentées avec les données de la région de l’Estrie (région 5).  Les données des régions des Laurentides (15) et de Lanaudière (14) de 2015-2016 ne peuvent être comparées avec les données des années antérieures suite à l’intégration d’installations de l’ancien établissement CRDP Le Bouclier de la région de Lanaudière dans le CISSS des Laurentides. À la suite de la fusion des établissements dans les CISSS/CIUSSS, il n’est plus possible de présenter les données par mission.</t>
  </si>
  <si>
    <t>Les activités de recherche dans les établissements sont maintenant exclues ce qui a eu un impact sur les effectifs et la rémunération.</t>
  </si>
  <si>
    <t>Avant 2012-2013, la totalité des heures correspondant à la compensation payée aux personnes à temps partiel (TPR) ou non détentrices de poste (TPO) en compensation des congés de maladie étaient incluses dans le calcul de l’ETC.  Cela avait pour effet de le surestimer pour les personnes à temps partiel ou non détentrices de poste. Dorénavant, ces heures sont exclues du calcul de l’ETC.</t>
  </si>
  <si>
    <t>Le calcul des ETC était effectué en prenant la moyenne pour chaque année des semaines ouvrables, soit 52,18 (365,25/7). Le calcul s’effectue maintenant en divisant par le nombre de jours ouvrables de chaque année financière.</t>
  </si>
  <si>
    <t>L’ajout de ce critère permet de ne plus comptabiliser les emplois ou les personnes pour lesquels il n’y a pas de date de fin d’emploi au dossier au 31 mars mais qui, dans les faits, ne sont plus à l’emploi du réseau.</t>
  </si>
  <si>
    <t>Total</t>
  </si>
  <si>
    <t>Total d'ETC</t>
  </si>
  <si>
    <t>Total d'emploi</t>
  </si>
  <si>
    <t>Total de personnes</t>
  </si>
  <si>
    <r>
      <t>EFFECTIF DU RÉSEAU DE LA SANTÉ ET DES SERVICES SOCIAUX</t>
    </r>
    <r>
      <rPr>
        <b/>
        <sz val="10"/>
        <rFont val="Arial"/>
        <family val="2"/>
      </rPr>
      <t/>
    </r>
  </si>
  <si>
    <t>Région</t>
  </si>
  <si>
    <t>Nombre de personnes au 31 mars</t>
  </si>
  <si>
    <t>Nombre de personnes en emploi au 31 mars de l'année</t>
  </si>
  <si>
    <t>Sous-catégorie de personnel</t>
  </si>
  <si>
    <t>Nombre d'emploi au 31 mars de l'année</t>
  </si>
  <si>
    <t xml:space="preserve">Nombre d'ETC lors de l'année financière se terminant </t>
  </si>
  <si>
    <t>Nombre d'emploi au 31 mars</t>
  </si>
  <si>
    <t>Nombre d'ETC par année financière</t>
  </si>
  <si>
    <t>Sous-catégories de personnel</t>
  </si>
  <si>
    <t>Catégories de personnel</t>
  </si>
  <si>
    <t>02 - Saguenay - Lac-Saint-Jean</t>
  </si>
  <si>
    <t>01 - Bas-Saint-Laurent</t>
  </si>
  <si>
    <t>03 - Capitale-Nationale</t>
  </si>
  <si>
    <t>04 - Mauricie et Centre-du-Québec</t>
  </si>
  <si>
    <t>05 - Estrie</t>
  </si>
  <si>
    <t>06 - Montréal</t>
  </si>
  <si>
    <t>07 - Outaouais</t>
  </si>
  <si>
    <t>08 - Abitibi-Témiscamingue</t>
  </si>
  <si>
    <t>09 - Côte-Nord</t>
  </si>
  <si>
    <t>10 - Nord-du-Québec</t>
  </si>
  <si>
    <t>11 - Gaspésie et Îles-de-la-Madeleine</t>
  </si>
  <si>
    <t>12 - Chaudière-Appalaches</t>
  </si>
  <si>
    <t>13 - Laval</t>
  </si>
  <si>
    <t>14 - Lanaudière</t>
  </si>
  <si>
    <t>15 - Laurentides</t>
  </si>
  <si>
    <t>16 - Montérégie</t>
  </si>
  <si>
    <t>17 - Nunavik</t>
  </si>
  <si>
    <t>18 - Terres-Cries-de-la-Baie-James</t>
  </si>
  <si>
    <t>Nombre total d'ETC dans l'année financière</t>
  </si>
  <si>
    <t xml:space="preserve">Nombre total d'emploi au 31 mars de l'année </t>
  </si>
  <si>
    <t>Nombre d'ETC dans l'année financière</t>
  </si>
  <si>
    <t>Source : Banque de données sur les cadres et salariés du réseau de la santé et des services sociaux.</t>
  </si>
  <si>
    <t>Feuille C =  À partir de 2016-2017: Données présentées selon que l'établissement est un CISSS/CIUSSS, un établissement non fusionné, un établissement non visé par la Loi (PL10)  ou un établissement privé conventionné :</t>
  </si>
  <si>
    <t>Feuille A = Données par catégories et sous-catégories de personnel concernant :</t>
  </si>
  <si>
    <t>Feuille A - 2 = Données par région sociosanitaire concernant :</t>
  </si>
  <si>
    <t>Feuille D =  Données relatives à la rémunération selon les catégories et certaines sous-catégories de personnel :</t>
  </si>
  <si>
    <t>Depuis 2012-2013, la banque de données permet de mieux identifier les statuts d’emploi, ce qui a eu pour effet de diminuer le nombre d’équivalent complet (ETC) et le nombre de personnes à temps partiel occasionnel (TPO) et d’augmenter le nombre d’ETC et le nombre de personnes à temps partiel régulier (TPR) et à temps complet régulier (TCR).  Les données selon le statut d’emploi ont été refaites pour 2012-2013 et 2013-2014.  Les données antérieures à 2012-2013 selon le statut d’emploi sont difficilement comparables à celles de 2012-2013 et des années suivantes.</t>
  </si>
  <si>
    <t>En 2012-2013, nous avons apporté des modifications à la banque de données sur les cadres et salariés du RSSS. Les données des années 2008-2009 à 2011-2012 ont été recalculées avec cette nouvelle méthodologie.</t>
  </si>
  <si>
    <t>En vertu des conventions collectives, les personnes à temps partiel ou non détentrices de poste (temps partiel occasionnel) ne peuvent accumuler de congés de maladie.  En compensation, elles reçoivent, à chaque paie, un pourcentage de leur salaire en sus de leur rémunération.</t>
  </si>
  <si>
    <t>Avant 2012-2013, les personnes qui occupaient un poste de cadre au 31 mars mais qui n’étaient pas identifiées comme cadres à l’annexe B du rapport financier étaient regroupées dans la sous-catégorie «Temporaires en situation de gestion» dansla banque de données. Dorénavant, leur sous-catégorie est déterminée par leur titre d’emploi.</t>
  </si>
  <si>
    <t>Le statut présenté est le statut à la paie, dans certains cas, il peut différé du statut réel. Cela pourrait notamment être le cas de certains TPO qui font un remplacement long terme et qui deviennent TPR ou TCR à la paie.</t>
  </si>
  <si>
    <t>Nombre de 
personnes
au
31 mars 2019</t>
  </si>
  <si>
    <t>Nombre
d'emplois
au
31 mars 2019</t>
  </si>
  <si>
    <t>Nombre
d'ETC
en
2018-2019</t>
  </si>
  <si>
    <t>2018-2019</t>
  </si>
  <si>
    <t>Modifications apportées en 2018</t>
  </si>
  <si>
    <t>Les mesures administratives temporaires suivantes, soit les forfaitaires  pour les personnes salariées œuvrant auprès des personnes présentant des troubles graves du comportement (TGC), les forfaitaires pour les personnes salariées qui œuvrent auprès des bénéficiaires en centre d’hébergement et de soins de longue durée (CHSLD), la prime de rétention offerte aux psychologues travaillant dans le réseau de la santé et des services sociaux ainsi que les primes d’attraction rétention pour les techniciens et professionnels des catégories personnel de bureau, techniciens et professionnels de l'administration et les professionnels des services sociaux œuvrant dans les régions du Nunavik et de Terres-Cries-de-la-Baie-James, ont pris fin en 2015, ce qui explique la baisse des montants versés en prime pour certaines catégories de personnel.  La baisse de la rémunération totale pour le personnel de bureau, techniciens et professionnels de l'administration ainsi que pour le personnel d'encadrement s'explique par la diminution des effectifs de ces catégories de personnel.
Les forfaitaires de 0,30 $ de l'heure pour les salariés et de 1 % pour le personnel d'encadrement ne sont pas présentés ici puisqu'ils ont été versés rétroactivement.</t>
  </si>
  <si>
    <r>
      <rPr>
        <u/>
        <sz val="11"/>
        <color rgb="FF000000"/>
        <rFont val="Arial"/>
        <family val="2"/>
      </rPr>
      <t>Effectifs du réseau de la santé et des services sociaux (RSSS)</t>
    </r>
    <r>
      <rPr>
        <sz val="11"/>
        <color rgb="FF000000"/>
        <rFont val="Arial"/>
        <family val="2"/>
      </rPr>
      <t xml:space="preserve"> = </t>
    </r>
    <r>
      <rPr>
        <sz val="11"/>
        <color theme="1"/>
        <rFont val="Arial"/>
        <family val="2"/>
      </rPr>
      <t>Les données présentées ici sont celles des salariées et du personnel d’encadrement du réseau de la santé et des services sociaux.  Cela inclut les employés des établissements publics et privés conventionnés ainsi que les effectifs des agences de santé et de services sociaux, pour les années avant 2015-2016, mais exclut les professionnels rémunérés par la Régie de l’assurance maladie du Québec (RAMQ), la main-d’œuvre indépendante, le personnel du MSSS et des autres organismes relevant du ministre ainsi que le personnel des organismes communautaires et des établissements privés non conventionnés.  Le personnel des centres de recherche est maintenant exclu des effectifs du réseau.</t>
    </r>
  </si>
  <si>
    <r>
      <rPr>
        <b/>
        <sz val="11"/>
        <color rgb="FF000000"/>
        <rFont val="Arial"/>
        <family val="2"/>
      </rPr>
      <t>Note pour la rémunération :</t>
    </r>
    <r>
      <rPr>
        <sz val="11"/>
        <color rgb="FF000000"/>
        <rFont val="Arial"/>
        <family val="2"/>
      </rPr>
      <t xml:space="preserve"> Pour connaître le coût total de la rémunération pour les employés du réseau, il faut sommer les montants versés en rémunération totale ainsi que les montants versés pour les heures supplémentaires et les primes. À ce montant, il faut ajouter les charges sociales, lesquel;les ne sont pas présentées ici. Les montants versés pour un ou des exercices antérieurs (rétroactivité), suite à l'entrée en vigueur d'une convention collective, d'une entente ou d'un exercice d'équité salariale, ne sont pas présentés dans la rémunération ni pour l'année où ils sont versés, ni pour l'année ou les années visées.  </t>
    </r>
  </si>
  <si>
    <r>
      <rPr>
        <u/>
        <sz val="11"/>
        <color rgb="FF000000"/>
        <rFont val="Arial"/>
        <family val="2"/>
      </rPr>
      <t>Salaire de base moyen</t>
    </r>
    <r>
      <rPr>
        <sz val="11"/>
        <color rgb="FF000000"/>
        <rFont val="Arial"/>
        <family val="2"/>
      </rPr>
      <t xml:space="preserve"> = Salaire moyen qui aurait été versé si tous les employés avait travaillé à temps complet, en fonction du titre d'emploi, de l'expérience (échelon) et du nombre d'heures hebdomadaires. Cela exclut les primes et les montants versés  pour les heures supplémentaires.</t>
    </r>
  </si>
  <si>
    <t>Nombre de personnes et d’emplois</t>
  </si>
  <si>
    <t>Depuis 2018-2019, le critère au moins une heure, rémunérée ou non, dans les six mois suivants la fin de l’année financière pour déterminer si une personne est à l'emploi au 31 mars a été modifié pour au moins une heure, rémunérée ou non, dans les trois mois suivants la fin de l’année financière. L'impact de cette modification est estimée à moins de 0,15 % du nombre d'emplois.</t>
  </si>
  <si>
    <t>Nombre de 
personnes
au
31 mars 2020</t>
  </si>
  <si>
    <t>Nombre
d'emplois
au
31 mars 2020</t>
  </si>
  <si>
    <t>Nombre
d'ETC
en
2019-2020</t>
  </si>
  <si>
    <t>2019-2020</t>
  </si>
  <si>
    <t>Lors de l'entrée en vigueur des conventions collectives 2016-2020 en juillet 2016, les mesures temporaires suivantes ont été réintroduites rétroactivement au 1er avril 2015, soit les forfaitaires  pour les personnes salariées œuvrant auprès des personnes présentant des troubles graves du comportement (TGC), les forfaitaires pour les personnes salariées qui œuvrent auprès des bénéficiaires en centre d’hébergement et de soins de longue durée (CHSLD), la prime de rétention offerte aux psychologues travaillant dans le réseau de la santé et des services sociaux ainsi que les primes d’attraction rétention pour les techniciens et professionnels des catégories personnel de bureau, techniciens et professionnels de l'administration et professionnels des services sociaux œuvrant dans les régions du Nunavik et de Terres-Cries-de-la-Baie-James.  
Une portion des primes versées rétroactivement pour l'année 2015-2016 a été imputée à l'année 2016-2017, pour environ 10 M$. Le montant total de prime est donc légèrement surestimé.
Les nouvelles conventions ont également introduit, en date de juillet 2016, des primes de soins critiques spécifiques, des primes pour les ouvriers et la portée des primes de soins critiques a été élargie. Finalement, les infirmières auxiliaires œuvrant en CHSLD ont, depuis juillet 2016, un horaire majoré à 37,5 heures par semaine, en contrepartie elles n'ont plus droit à la prime de non chevauchement.</t>
  </si>
  <si>
    <t>À la suite des modifications apportées au Règlement sur certaines conditions de travail applicables aux cadres des agences et des établissements de santé et des services sociaux le 13 avril 2017, la rémunération de ces derniers a été ajustée en fonction des indexations paramétriques (1,5 % du 1er avril 2016 et  1,75 % du 1er avril 2017). De plus, certaines primes des conventions collectives de 2016 du personnel salarié ont également été accordées au personnel d'encadrement.</t>
  </si>
  <si>
    <r>
      <rPr>
        <u/>
        <sz val="11"/>
        <rFont val="Arial"/>
        <family val="2"/>
      </rPr>
      <t xml:space="preserve">Nombre de personnes </t>
    </r>
    <r>
      <rPr>
        <sz val="11"/>
        <rFont val="Arial"/>
        <family val="2"/>
      </rPr>
      <t>= Nombre de personnes dans le réseau au 31 mars de l’année concernée et ayant au moins une heure, rémunérée ou non, dans les six mois suivants la fin de l’année financière, pour les exercices antérieurs à 2018-2019 ou dans les trois mois suivants la fin de l'année financière pour 2018-2019 et plus. Cela permet de ne pas comptabiliser les personnes pour lesquelles il n’y a pas de date de fin d’emploi au dossier au 31 mars mais qui, dans les faits, ne sont plus à l’emploi du réseau.  Les personnes occupant plus d’un emploi au 31 mars sont comptabilisées une seule fois, en priorisant selon le statut (d’abord temps complet régulier, puis temps partiel régulier et ensuite temps partiel occasionnel) et, pour un même statut, selon l’équivalent temps complet (ETC).</t>
    </r>
  </si>
  <si>
    <r>
      <t>Nombre d'emplois</t>
    </r>
    <r>
      <rPr>
        <sz val="11"/>
        <rFont val="Arial"/>
        <family val="2"/>
      </rPr>
      <t xml:space="preserve"> =</t>
    </r>
    <r>
      <rPr>
        <b/>
        <sz val="11"/>
        <rFont val="Arial"/>
        <family val="2"/>
      </rPr>
      <t xml:space="preserve"> </t>
    </r>
    <r>
      <rPr>
        <sz val="11"/>
        <rFont val="Arial"/>
        <family val="2"/>
      </rPr>
      <t>Nombre d’emplois occupés dans le réseau au 31 mars de l’année concernée et ayant au moins une heure, rémunérée ou non, dans les six mois suivants la fin de l’année financière pour les exercices antérieurs à 2018-2019 ou dans les trois mois suivant la fin de l'année financière pour 2018-2019 et plus.  Les personnes qui, au 31 mars, occupent un emploi dans plus d’un établissement sont comptabilisées pour chacun de ces emplois.</t>
    </r>
  </si>
  <si>
    <t xml:space="preserve">La hausse de la rémunération s'explique notamment par : 
une hausse des heures rémunérées (hausse de 2,2 % des ETC); 
par l'application, au 2 avril 2019, de la relativité salariale pour le personnel des catégories 1 à 4; 
par l'application, au 1er avril 2019, de la relativité salariale pour le personnel de la catégorie 5, à l'exception des sages-femmes, ainsi que de l’application de l’exercice de maintien d'équité salariale pour  les sages-femmes et les pharmaciens; 
ainsi que la mise en place d'une nouvelle structure de classe salariale pour le personnel d'encadrement. </t>
  </si>
  <si>
    <t>50 - Personnel non visé par la Loi concernant les unités de négociation dans le secteur des affaires sociales</t>
  </si>
  <si>
    <t>Les variations sur la rémunération s’expliquent notamment par les mesures suivantes :
- Augmentation du taux de certaines primes. 
- Instauration de primes d’attraction rétention pour les techniciens et professionnels des catégories Personnel de bureau, techniciens et professionnels de l'administration et Professionnels des services sociaux œuvrant dans les régions du Nunavik et de Terres-Cries-de-la-Baie-James, suite aux travaux du Comité sur le Grand Nord.
- Implantation, en décembre 2012, d’une prime de rétention pour les psychologues à l’emploi du réseau (sous-catégorie professionnels des services sociaux).
- Signature, le 23 septembre 2012, d’une nouvelle entente entre le ministre de la Santé et des Services sociaux et l’Association des pharmaciens des établissements de santé du Québec qui rehausse la rémunération des pharmaciens des établissements de santé (sous-catégorie du personnel non visé par la Loi concernant les unités de négociation dans le secteur des affaires sociales).</t>
  </si>
  <si>
    <t>Au 2 avril 2018, certains titres d'emploi dans les sous-catégories 11 - infirmière, 13 - Inhalothérapeute, 15 - Infirmière auxiliaire et 41 - Technicien de la santé (pour des titres d'emploi de technologue spécialisé en radiologie et d’autres catégories de la radiologie) ont été intégrés dans des nouvelles échelles salariales, ce qui explique en partie la hausse de la rémunération moyenne pour ces sous-catégories. 
À la suite de la signature de l'entente entre  le ministre de la Santé et des Services sociaux et l’Association des biochimistes cliniques du Québec, entre le ministre de la Santé et des Services sociaux et le Regroupement Les Sages-femmes du Québec  ainsi que de la mise en application des dispositions convenues à la table centrale à l'entente signée entre le ministre de la Santé et des Services sociaux et  l’Association des pharmaciens des établissements de santé du Québec , la rémunération de ces sous-catégories du personnel non visé par la Loi concernant les unités de négociation dans le secteur des affaires sociales a été ajustée  en fonction des indexations paramétriques (1,5 % du 1er avril 2016, 1,75 % du 1er avril 2017 et 2 % du 1er avril 2018). Il y a eu également rehaussement du taux de certaines primes. 
En 2018-2019, de nouvelles allocations pour le personnel d'encadrement sont entrées en vigueur.</t>
  </si>
  <si>
    <t>2021 - COVID</t>
  </si>
  <si>
    <t>80 - Hors nomenclature</t>
  </si>
  <si>
    <t>2020-2021</t>
  </si>
  <si>
    <t>2020-2021 COVID</t>
  </si>
  <si>
    <t>Nombre de 
personnes
au
31 mars 2021</t>
  </si>
  <si>
    <t>Nombre
d'emplois
au
31 mars 2021</t>
  </si>
  <si>
    <t>Nombre
d'ETC
en
2020-2021</t>
  </si>
  <si>
    <t>Nombre de 
personnes
au
31 mars 2021 - COVID</t>
  </si>
  <si>
    <t>Nombre
d'emplois
au
31 mars 2021 - COVID</t>
  </si>
  <si>
    <t>Nombre
d'ETC
en
2020-2021 - COVID</t>
  </si>
  <si>
    <t>2020-2021 - COVID</t>
  </si>
  <si>
    <t>Modifications apportées en 2021</t>
  </si>
  <si>
    <t>À partir de 2020-2021, seules les heures de vacances prises en congé sont incluses dans le calcul de l'ETC. Autrement dit, les heures de vacances monnayées ou payées au départ sont dorénavant exclues.</t>
  </si>
  <si>
    <t>Concernant l'ensemble des colonnes identifiées COVID</t>
  </si>
  <si>
    <t>Concernant la catégorie de personnel 80 - Hors nomenclature</t>
  </si>
  <si>
    <t>En vertu des arrêtés ministériels émis durant l’état d’urgence sanitaire, le MSSS a octroyé le droit d’exercer des activités spécifiques de dépistage et de vaccination contre la COVID à des personnes de professions qui ne se retrouvent pas dans la Nomenclature du RSSS (par exemple des vétérinaires, acupuncteurs, étudiants en santé, etc.). Ces personnes hors nomenclature font partie des employés temporaires COVID.</t>
  </si>
  <si>
    <t>Les données de rémunération incluent celles des employés COVID qui représentent 2,6 % du total.
En 2020-2021, les échelles salariales sont demeurées identiques à celles de 2019-2020, car les négociations étaient toujours en cours pour le renouvellement des conventions collectives échues au 31 mars 2020. Les augmentations salariales seront payées rétroactivement en 2021-2022. L'augmentation de la rémunération est donc liée à l'augmentation des effectifs pour lutter contre la pandémie.
En 2020-2021, les décrets et les arrêtés ministériels ont introduit plusieurs primes afin d'augmenter ou de préserver la disponibilité de la main-d'œuvre de sorte que les montants de primes versés ont grandement augmenté depuis le début de l'urgence sanitaire (celles-ci représentent environ 60% du montant de primes totales). L'état d'urgence sanitaire fait en sorte que les cadres sont considérés en situation exceptionnelle, donc les heures faites en temps supplémentaires sont rémunérées.</t>
  </si>
  <si>
    <t>2022 - COVID</t>
  </si>
  <si>
    <t>2021-2022</t>
  </si>
  <si>
    <t>2021-2022 COVID</t>
  </si>
  <si>
    <t xml:space="preserve">Données produites en février 2023 par la Direction générale de la gestion de la main-d’oeuvre (DGGMO) du MSSS.
</t>
  </si>
  <si>
    <t>2021-2022 - COVID</t>
  </si>
  <si>
    <r>
      <t xml:space="preserve">Données produites en février 2023 par la Direction générale de la gestion de la main-d’oeuvre (DGGMO) du MSSS.
</t>
    </r>
    <r>
      <rPr>
        <b/>
        <sz val="10"/>
        <rFont val="Arial"/>
        <family val="2"/>
      </rPr>
      <t>Source</t>
    </r>
    <r>
      <rPr>
        <sz val="10"/>
        <rFont val="Arial"/>
        <family val="2"/>
      </rPr>
      <t xml:space="preserve"> : Banque de données sur les cadres et salariés du réseau de la santé et des services sociaux.</t>
    </r>
  </si>
  <si>
    <t>Nombre de 
personnes
au
31 mars 2022</t>
  </si>
  <si>
    <t>Nombre
d'emplois
au
31 mars 2022</t>
  </si>
  <si>
    <t>Nombre
d'ETC
en
2021-2022</t>
  </si>
  <si>
    <t>Nombre de 
personnes
au
31 mars 2022 - COVID</t>
  </si>
  <si>
    <t>Nombre
d'emplois
au
31 mars 2022 - COVID</t>
  </si>
  <si>
    <t>Nombre
d'ETC
en
2021-2022 - COVID</t>
  </si>
  <si>
    <t>Données produites en février 2023 par la Direction générale de la gestion de la main-d’oeuvre (DGGMO) du MSSS.
Source : Banque de données sur les cadres et salariés du réseau de la santé et des services sociaux.</t>
  </si>
  <si>
    <t>Au cours des années 2020-2021 et 2021-2022, plusieurs personnes ont été embauchées de façon temporaire en vertu de l’arrêté ministériel 2020-007, entres autres via le site « Je Contribue », dans le but de contribuer à la lutte contre la pandémie de coronavirus, par exemple en tant qu’aides de service en CHSLD ou pour participer aux activités de dépistage et de vaccination. Les établissements n’ont pas utilisé une méthode standardisée pour distinguer ce personnel dans les bases de données. En fonction des divers identifiants qu’ils nous ont indiqués, nous avons établis des critères nécessaires pour établir qui sont des employés temporaires COVID :
1.	Avoir un statut temps partiel occasionnel (TPO)
2.	Être arrivées ou avoir une nouvelle date d’arrivée dans l’établissement après le début de l'état d’urgence, en s’assurant d’exclure les préposés aux bénéficiaires (PAB) boursiers à l’attestation d’études professionnelles (AEP)
3.	Ne pas participer aux régimes d’assurance collective
4.	Avoir au moins une des caractéristiques liant l’emploi à la pandémie : avoir à son dossier le code spécifique utilisé par l’établissement comme identifiant des employés temporaires (lorsque cette information est disponible), avoir un titre d’emploi hors nomenclature autorisé à dépister ou vacciner par arrêté ministériel, être une personne retraitée réembauchée ou travailler dans un sous-service, un centre d’activité ou un titre d’emploi explicitement associé à la COVID.</t>
  </si>
  <si>
    <t>Les données de rémunération incluent celles des employés COVID qui représentent 5,4 % du total.
En 2021-2022, les augmentations salariales accordées au renouvellement des conventions collectives échues au 31 mars 2020 ont été payées rétroactivement et  les échelles salariales ont été mises à jour.
De plus, les primes introduites en 2020-2021, afin d'augmenter ou de préserver la disponibilité de la main-d'œuvre lors de l'urgence sanitaire, ont été maintenues en 2021-2022.</t>
  </si>
  <si>
    <t>Note: La répartition des personnes par statut n'est pas présentée, certaines personnes ayant  plus d'un statut au 31 mars de l'année.</t>
  </si>
  <si>
    <t>La plus récente actualisation des données présentées fut produite en février 2023 par la Direction générale de la gestion de la main-d’oeuvre (DGGMO) du ministère de la Santé et des Services sociaux (MSSS) à partir de la Banque de données sur les cadres et salariés du réseau de la santé et des services sociaux (R25).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</si>
</sst>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_ ;_ * \(#,##0.00\)\ _$_ ;_ * &quot;-&quot;??_)\ _$_ ;_ @_ "/>
    <numFmt numFmtId="165" formatCode="_-* #,##0.00\ _$_-;_-* #,##0.00\ _$\-;_-* &quot;-&quot;??\ _$_-;_-@_-"/>
    <numFmt numFmtId="166" formatCode="_ * #,##0_)\ _$_ ;_ * \(#,##0\)\ _$_ ;_ * &quot;-&quot;??_)\ _$_ ;_ @_ "/>
    <numFmt numFmtId="167" formatCode="0.0%"/>
  </numFmts>
  <fonts count="27" x14ac:knownFonts="1">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b/>
      <sz val="10"/>
      <name val="Arial"/>
      <family val="2"/>
    </font>
    <font>
      <sz val="10"/>
      <color indexed="8"/>
      <name val="Arial"/>
      <family val="2"/>
    </font>
    <font>
      <b/>
      <sz val="10"/>
      <color indexed="8"/>
      <name val="Arial"/>
      <family val="2"/>
    </font>
    <font>
      <sz val="11"/>
      <name val="Arial"/>
      <family val="2"/>
    </font>
    <font>
      <b/>
      <sz val="11"/>
      <name val="Arial"/>
      <family val="2"/>
    </font>
    <font>
      <sz val="8"/>
      <name val="Arial"/>
      <family val="2"/>
    </font>
    <font>
      <sz val="10"/>
      <color theme="0"/>
      <name val="Arial"/>
      <family val="2"/>
    </font>
    <font>
      <sz val="12"/>
      <color theme="0"/>
      <name val="Arial"/>
      <family val="2"/>
    </font>
    <font>
      <sz val="10"/>
      <color theme="1"/>
      <name val="Arial"/>
      <family val="2"/>
    </font>
    <font>
      <b/>
      <sz val="8"/>
      <name val="Arial"/>
      <family val="2"/>
    </font>
    <font>
      <b/>
      <sz val="11"/>
      <color rgb="FF000000"/>
      <name val="Arial"/>
      <family val="2"/>
    </font>
    <font>
      <sz val="11"/>
      <color rgb="FF000000"/>
      <name val="Arial"/>
      <family val="2"/>
    </font>
    <font>
      <u/>
      <sz val="11"/>
      <color rgb="FF000000"/>
      <name val="Arial"/>
      <family val="2"/>
    </font>
    <font>
      <sz val="11"/>
      <color theme="1"/>
      <name val="Arial"/>
      <family val="2"/>
    </font>
    <font>
      <b/>
      <sz val="12"/>
      <color rgb="FF000000"/>
      <name val="Arial"/>
      <family val="2"/>
    </font>
    <font>
      <b/>
      <sz val="12"/>
      <color theme="1"/>
      <name val="Arial"/>
      <family val="2"/>
    </font>
    <font>
      <b/>
      <sz val="11"/>
      <color theme="1"/>
      <name val="Arial"/>
      <family val="2"/>
    </font>
    <font>
      <b/>
      <sz val="11"/>
      <color theme="1"/>
      <name val="Calibri"/>
      <family val="2"/>
      <scheme val="minor"/>
    </font>
    <font>
      <b/>
      <sz val="10"/>
      <color theme="1"/>
      <name val="Arial"/>
      <family val="2"/>
    </font>
    <font>
      <sz val="11"/>
      <color rgb="FFFF0000"/>
      <name val="Calibri"/>
      <family val="2"/>
      <scheme val="minor"/>
    </font>
    <font>
      <u/>
      <sz val="11"/>
      <name val="Arial"/>
      <family val="2"/>
    </font>
    <font>
      <sz val="1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s>
  <borders count="95">
    <border>
      <left/>
      <right/>
      <top/>
      <bottom/>
      <diagonal/>
    </border>
    <border>
      <left/>
      <right/>
      <top/>
      <bottom style="thin">
        <color indexed="23"/>
      </bottom>
      <diagonal/>
    </border>
    <border>
      <left/>
      <right/>
      <top style="thin">
        <color indexed="23"/>
      </top>
      <bottom style="thin">
        <color indexed="23"/>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23"/>
      </top>
      <bottom/>
      <diagonal/>
    </border>
    <border>
      <left/>
      <right/>
      <top style="thin">
        <color indexed="23"/>
      </top>
      <bottom/>
      <diagonal/>
    </border>
    <border>
      <left style="thin">
        <color indexed="64"/>
      </left>
      <right/>
      <top/>
      <bottom style="thin">
        <color indexed="23"/>
      </bottom>
      <diagonal/>
    </border>
    <border>
      <left style="thin">
        <color indexed="64"/>
      </left>
      <right/>
      <top style="thin">
        <color indexed="23"/>
      </top>
      <bottom/>
      <diagonal/>
    </border>
    <border>
      <left style="thin">
        <color indexed="64"/>
      </left>
      <right/>
      <top style="thin">
        <color indexed="23"/>
      </top>
      <bottom style="thin">
        <color indexed="23"/>
      </bottom>
      <diagonal/>
    </border>
    <border>
      <left style="thin">
        <color indexed="64"/>
      </left>
      <right/>
      <top/>
      <bottom style="thin">
        <color indexed="64"/>
      </bottom>
      <diagonal/>
    </border>
    <border>
      <left/>
      <right style="thin">
        <color indexed="64"/>
      </right>
      <top style="thin">
        <color indexed="64"/>
      </top>
      <bottom style="thin">
        <color indexed="23"/>
      </bottom>
      <diagonal/>
    </border>
    <border>
      <left/>
      <right style="thin">
        <color indexed="64"/>
      </right>
      <top/>
      <bottom style="thin">
        <color indexed="23"/>
      </bottom>
      <diagonal/>
    </border>
    <border>
      <left/>
      <right style="thin">
        <color indexed="64"/>
      </right>
      <top style="thin">
        <color indexed="23"/>
      </top>
      <bottom/>
      <diagonal/>
    </border>
    <border>
      <left/>
      <right style="thin">
        <color indexed="64"/>
      </right>
      <top style="thin">
        <color indexed="64"/>
      </top>
      <bottom style="thin">
        <color indexed="64"/>
      </bottom>
      <diagonal/>
    </border>
    <border>
      <left/>
      <right style="thin">
        <color indexed="64"/>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top style="thin">
        <color indexed="64"/>
      </top>
      <bottom style="thin">
        <color indexed="23"/>
      </bottom>
      <diagonal/>
    </border>
    <border>
      <left style="thin">
        <color indexed="64"/>
      </left>
      <right/>
      <top style="thin">
        <color indexed="23"/>
      </top>
      <bottom style="thin">
        <color indexed="64"/>
      </bottom>
      <diagonal/>
    </border>
    <border>
      <left/>
      <right style="thin">
        <color indexed="64"/>
      </right>
      <top style="thin">
        <color indexed="64"/>
      </top>
      <bottom/>
      <diagonal/>
    </border>
    <border>
      <left/>
      <right style="thin">
        <color indexed="64"/>
      </right>
      <top style="thin">
        <color indexed="23"/>
      </top>
      <bottom style="thin">
        <color indexed="64"/>
      </bottom>
      <diagonal/>
    </border>
    <border>
      <left style="thin">
        <color indexed="64"/>
      </left>
      <right style="thin">
        <color indexed="64"/>
      </right>
      <top style="thin">
        <color indexed="23"/>
      </top>
      <bottom style="thin">
        <color indexed="64"/>
      </bottom>
      <diagonal/>
    </border>
    <border>
      <left/>
      <right style="thin">
        <color indexed="23"/>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23"/>
      </bottom>
      <diagonal/>
    </border>
    <border>
      <left/>
      <right style="medium">
        <color indexed="64"/>
      </right>
      <top/>
      <bottom style="thin">
        <color indexed="23"/>
      </bottom>
      <diagonal/>
    </border>
    <border>
      <left style="medium">
        <color indexed="64"/>
      </left>
      <right style="thin">
        <color indexed="64"/>
      </right>
      <top style="thin">
        <color indexed="23"/>
      </top>
      <bottom style="thin">
        <color indexed="64"/>
      </bottom>
      <diagonal/>
    </border>
    <border>
      <left style="medium">
        <color indexed="64"/>
      </left>
      <right style="thin">
        <color indexed="64"/>
      </right>
      <top style="thin">
        <color indexed="23"/>
      </top>
      <bottom/>
      <diagonal/>
    </border>
    <border>
      <left/>
      <right style="medium">
        <color indexed="64"/>
      </right>
      <top style="thin">
        <color indexed="23"/>
      </top>
      <bottom/>
      <diagonal/>
    </border>
    <border>
      <left style="medium">
        <color indexed="64"/>
      </left>
      <right style="thin">
        <color indexed="64"/>
      </right>
      <top style="thin">
        <color indexed="23"/>
      </top>
      <bottom style="thin">
        <color indexed="23"/>
      </bottom>
      <diagonal/>
    </border>
    <border>
      <left/>
      <right style="medium">
        <color indexed="64"/>
      </right>
      <top style="thin">
        <color indexed="23"/>
      </top>
      <bottom style="thin">
        <color indexed="23"/>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23"/>
      </bottom>
      <diagonal/>
    </border>
    <border>
      <left/>
      <right style="medium">
        <color indexed="64"/>
      </right>
      <top style="thin">
        <color indexed="64"/>
      </top>
      <bottom style="thin">
        <color indexed="23"/>
      </bottom>
      <diagonal/>
    </border>
    <border>
      <left style="medium">
        <color indexed="64"/>
      </left>
      <right/>
      <top/>
      <bottom style="thin">
        <color indexed="23"/>
      </bottom>
      <diagonal/>
    </border>
    <border>
      <left style="medium">
        <color indexed="64"/>
      </left>
      <right/>
      <top style="thin">
        <color indexed="23"/>
      </top>
      <bottom/>
      <diagonal/>
    </border>
    <border>
      <left style="medium">
        <color indexed="64"/>
      </left>
      <right/>
      <top style="thin">
        <color indexed="23"/>
      </top>
      <bottom style="thin">
        <color indexed="23"/>
      </bottom>
      <diagonal/>
    </border>
    <border>
      <left style="medium">
        <color indexed="64"/>
      </left>
      <right/>
      <top style="thin">
        <color indexed="23"/>
      </top>
      <bottom style="thin">
        <color indexed="64"/>
      </bottom>
      <diagonal/>
    </border>
    <border>
      <left/>
      <right style="medium">
        <color indexed="64"/>
      </right>
      <top style="thin">
        <color indexed="23"/>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23"/>
      </bottom>
      <diagonal/>
    </border>
    <border>
      <left style="medium">
        <color indexed="64"/>
      </left>
      <right style="medium">
        <color indexed="64"/>
      </right>
      <top/>
      <bottom style="thin">
        <color indexed="23"/>
      </bottom>
      <diagonal/>
    </border>
    <border>
      <left style="medium">
        <color indexed="64"/>
      </left>
      <right style="medium">
        <color indexed="64"/>
      </right>
      <top style="thin">
        <color indexed="23"/>
      </top>
      <bottom style="thin">
        <color indexed="64"/>
      </bottom>
      <diagonal/>
    </border>
    <border>
      <left style="medium">
        <color indexed="64"/>
      </left>
      <right style="medium">
        <color indexed="64"/>
      </right>
      <top style="thin">
        <color indexed="23"/>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23"/>
      </top>
      <bottom style="thin">
        <color indexed="23"/>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16">
    <xf numFmtId="0" fontId="0" fillId="0" borderId="0"/>
    <xf numFmtId="0" fontId="2" fillId="0" borderId="0"/>
    <xf numFmtId="0" fontId="6" fillId="0" borderId="0"/>
    <xf numFmtId="164" fontId="2" fillId="0" borderId="0" applyFont="0" applyFill="0" applyBorder="0" applyAlignment="0" applyProtection="0"/>
    <xf numFmtId="0" fontId="6" fillId="0" borderId="0"/>
    <xf numFmtId="165" fontId="2" fillId="0" borderId="0" applyFont="0" applyFill="0" applyBorder="0" applyAlignment="0" applyProtection="0"/>
    <xf numFmtId="0" fontId="6" fillId="0" borderId="0"/>
    <xf numFmtId="0" fontId="2" fillId="0" borderId="0"/>
    <xf numFmtId="164" fontId="2"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319">
    <xf numFmtId="0" fontId="0" fillId="0" borderId="0" xfId="0"/>
    <xf numFmtId="0" fontId="2" fillId="2" borderId="0" xfId="1" applyFont="1" applyFill="1"/>
    <xf numFmtId="0" fontId="3" fillId="2" borderId="0" xfId="1" applyFont="1" applyFill="1" applyAlignment="1">
      <alignment vertical="top"/>
    </xf>
    <xf numFmtId="0" fontId="3" fillId="2" borderId="0" xfId="1" applyFont="1" applyFill="1" applyAlignment="1">
      <alignment horizontal="centerContinuous" vertical="top"/>
    </xf>
    <xf numFmtId="0" fontId="2" fillId="2" borderId="0" xfId="1" applyFont="1" applyFill="1" applyAlignment="1">
      <alignment vertical="top"/>
    </xf>
    <xf numFmtId="0" fontId="8" fillId="2" borderId="0" xfId="1" applyFont="1" applyFill="1" applyAlignment="1">
      <alignment vertical="top"/>
    </xf>
    <xf numFmtId="0" fontId="2" fillId="2" borderId="0" xfId="1" applyFill="1"/>
    <xf numFmtId="0" fontId="10" fillId="2" borderId="0" xfId="1" applyFont="1" applyFill="1" applyAlignment="1">
      <alignment vertical="top"/>
    </xf>
    <xf numFmtId="0" fontId="11" fillId="2" borderId="0" xfId="1" applyFont="1" applyFill="1" applyAlignment="1">
      <alignment vertical="top"/>
    </xf>
    <xf numFmtId="0" fontId="3" fillId="2" borderId="0" xfId="7" applyFont="1" applyFill="1" applyAlignment="1">
      <alignment vertical="top" wrapText="1"/>
    </xf>
    <xf numFmtId="0" fontId="12" fillId="2" borderId="0" xfId="7" applyFont="1" applyFill="1" applyAlignment="1">
      <alignment vertical="top" wrapText="1"/>
    </xf>
    <xf numFmtId="0" fontId="2" fillId="2" borderId="0" xfId="7" applyFont="1" applyFill="1" applyAlignment="1">
      <alignment vertical="top" wrapText="1"/>
    </xf>
    <xf numFmtId="0" fontId="8" fillId="2" borderId="0" xfId="7" applyFont="1" applyFill="1" applyAlignment="1">
      <alignment vertical="top" wrapText="1"/>
    </xf>
    <xf numFmtId="0" fontId="10" fillId="2" borderId="0" xfId="7" applyFont="1" applyFill="1" applyAlignment="1">
      <alignment vertical="top" wrapText="1"/>
    </xf>
    <xf numFmtId="0" fontId="0" fillId="3" borderId="0" xfId="0" applyFill="1"/>
    <xf numFmtId="0" fontId="2" fillId="2" borderId="0" xfId="1" applyFont="1" applyFill="1" applyBorder="1" applyAlignment="1">
      <alignment vertical="top" wrapText="1"/>
    </xf>
    <xf numFmtId="0" fontId="13" fillId="0" borderId="0" xfId="0" applyFont="1"/>
    <xf numFmtId="0" fontId="4" fillId="2" borderId="0" xfId="1" applyFont="1" applyFill="1" applyAlignment="1">
      <alignment vertical="top"/>
    </xf>
    <xf numFmtId="0" fontId="14" fillId="2" borderId="0" xfId="1" applyFont="1" applyFill="1" applyAlignment="1">
      <alignment vertical="top"/>
    </xf>
    <xf numFmtId="0" fontId="2" fillId="2" borderId="0" xfId="7" applyFont="1" applyFill="1" applyAlignment="1">
      <alignment vertical="top" wrapText="1"/>
    </xf>
    <xf numFmtId="0" fontId="6" fillId="0" borderId="0" xfId="6" applyFont="1" applyFill="1" applyBorder="1" applyAlignment="1">
      <alignment vertical="top"/>
    </xf>
    <xf numFmtId="0" fontId="13" fillId="0" borderId="0" xfId="0" applyFont="1" applyAlignment="1">
      <alignment wrapText="1"/>
    </xf>
    <xf numFmtId="0" fontId="15" fillId="0" borderId="0" xfId="0" applyFont="1" applyAlignment="1">
      <alignment horizontal="left" vertical="center" readingOrder="1"/>
    </xf>
    <xf numFmtId="0" fontId="19" fillId="0" borderId="0" xfId="0" applyFont="1" applyAlignment="1">
      <alignment horizontal="left" vertical="center" readingOrder="1"/>
    </xf>
    <xf numFmtId="0" fontId="18" fillId="0" borderId="0" xfId="0" applyFont="1"/>
    <xf numFmtId="0" fontId="18" fillId="3" borderId="0" xfId="0" applyFont="1" applyFill="1"/>
    <xf numFmtId="0" fontId="2" fillId="2" borderId="0" xfId="1" applyFont="1" applyFill="1" applyAlignment="1">
      <alignment horizontal="justify"/>
    </xf>
    <xf numFmtId="0" fontId="18" fillId="0" borderId="0" xfId="0" applyFont="1" applyAlignment="1">
      <alignment horizontal="justify" vertical="center" readingOrder="1"/>
    </xf>
    <xf numFmtId="0" fontId="20" fillId="0" borderId="0" xfId="0" applyFont="1" applyAlignment="1">
      <alignment horizontal="justify"/>
    </xf>
    <xf numFmtId="0" fontId="21" fillId="0" borderId="0" xfId="0" applyFont="1" applyAlignment="1">
      <alignment horizontal="justify"/>
    </xf>
    <xf numFmtId="0" fontId="18" fillId="0" borderId="0" xfId="0" applyFont="1" applyAlignment="1">
      <alignment horizontal="justify"/>
    </xf>
    <xf numFmtId="0" fontId="18" fillId="3" borderId="0" xfId="0" applyFont="1" applyFill="1" applyAlignment="1">
      <alignment horizontal="justify"/>
    </xf>
    <xf numFmtId="0" fontId="13" fillId="0" borderId="0" xfId="0" applyFont="1" applyAlignment="1">
      <alignment horizontal="justify" wrapText="1"/>
    </xf>
    <xf numFmtId="0" fontId="18" fillId="0" borderId="0" xfId="0" applyFont="1" applyAlignment="1">
      <alignment horizontal="justify" wrapText="1"/>
    </xf>
    <xf numFmtId="0" fontId="9" fillId="0" borderId="0" xfId="1" applyFont="1" applyFill="1" applyBorder="1" applyAlignment="1">
      <alignment horizontal="left" vertical="top" wrapText="1"/>
    </xf>
    <xf numFmtId="3" fontId="9" fillId="0" borderId="0" xfId="5" applyNumberFormat="1" applyFont="1" applyFill="1" applyBorder="1" applyAlignment="1">
      <alignment horizontal="right" vertical="center" indent="1"/>
    </xf>
    <xf numFmtId="3" fontId="2" fillId="0" borderId="8" xfId="3" applyNumberFormat="1" applyFont="1" applyFill="1" applyBorder="1" applyAlignment="1">
      <alignment horizontal="right" vertical="top" indent="1"/>
    </xf>
    <xf numFmtId="3" fontId="2" fillId="0" borderId="9" xfId="3" applyNumberFormat="1" applyFont="1" applyFill="1" applyBorder="1" applyAlignment="1">
      <alignment horizontal="right" vertical="top" indent="1"/>
    </xf>
    <xf numFmtId="3" fontId="2" fillId="0" borderId="1" xfId="3" applyNumberFormat="1" applyFont="1" applyFill="1" applyBorder="1" applyAlignment="1">
      <alignment horizontal="right" vertical="top" indent="1"/>
    </xf>
    <xf numFmtId="3" fontId="2" fillId="0" borderId="2" xfId="3" applyNumberFormat="1" applyFont="1" applyFill="1" applyBorder="1" applyAlignment="1">
      <alignment horizontal="right" vertical="top" indent="1"/>
    </xf>
    <xf numFmtId="3" fontId="2" fillId="0" borderId="15" xfId="3" applyNumberFormat="1" applyFont="1" applyFill="1" applyBorder="1" applyAlignment="1">
      <alignment horizontal="right" vertical="top" indent="1"/>
    </xf>
    <xf numFmtId="3" fontId="2" fillId="0" borderId="16" xfId="3" applyNumberFormat="1" applyFont="1" applyFill="1" applyBorder="1" applyAlignment="1">
      <alignment horizontal="right" vertical="top" indent="1"/>
    </xf>
    <xf numFmtId="3" fontId="2" fillId="0" borderId="17" xfId="3" applyNumberFormat="1" applyFont="1" applyFill="1" applyBorder="1" applyAlignment="1">
      <alignment horizontal="right" vertical="top" indent="1"/>
    </xf>
    <xf numFmtId="3" fontId="2" fillId="0" borderId="18" xfId="3" applyNumberFormat="1" applyFont="1" applyFill="1" applyBorder="1" applyAlignment="1">
      <alignment horizontal="right" vertical="top" indent="1"/>
    </xf>
    <xf numFmtId="3" fontId="2" fillId="0" borderId="19" xfId="3" applyNumberFormat="1" applyFont="1" applyFill="1" applyBorder="1" applyAlignment="1">
      <alignment horizontal="right" vertical="top" indent="1"/>
    </xf>
    <xf numFmtId="3" fontId="2" fillId="0" borderId="21" xfId="3" applyNumberFormat="1" applyFont="1" applyFill="1" applyBorder="1" applyAlignment="1">
      <alignment horizontal="right" vertical="top" indent="1"/>
    </xf>
    <xf numFmtId="3" fontId="2" fillId="0" borderId="22" xfId="3" applyNumberFormat="1" applyFont="1" applyFill="1" applyBorder="1" applyAlignment="1">
      <alignment horizontal="right" vertical="top" indent="1"/>
    </xf>
    <xf numFmtId="3" fontId="2" fillId="0" borderId="23" xfId="3" applyNumberFormat="1" applyFont="1" applyFill="1" applyBorder="1" applyAlignment="1">
      <alignment horizontal="right" vertical="top" indent="1"/>
    </xf>
    <xf numFmtId="3" fontId="2" fillId="0" borderId="25" xfId="3" applyNumberFormat="1" applyFont="1" applyFill="1" applyBorder="1" applyAlignment="1">
      <alignment horizontal="right" vertical="top" indent="1"/>
    </xf>
    <xf numFmtId="3" fontId="2" fillId="0" borderId="27" xfId="3" applyNumberFormat="1" applyFont="1" applyFill="1" applyBorder="1" applyAlignment="1">
      <alignment horizontal="right" vertical="top" indent="1"/>
    </xf>
    <xf numFmtId="3" fontId="2" fillId="0" borderId="31" xfId="3" applyNumberFormat="1" applyFont="1" applyFill="1" applyBorder="1" applyAlignment="1">
      <alignment horizontal="right" vertical="top" indent="1"/>
    </xf>
    <xf numFmtId="3" fontId="2" fillId="0" borderId="28" xfId="3" applyNumberFormat="1" applyFont="1" applyFill="1" applyBorder="1" applyAlignment="1">
      <alignment horizontal="right" vertical="top" indent="1"/>
    </xf>
    <xf numFmtId="3" fontId="2" fillId="0" borderId="29" xfId="3" applyNumberFormat="1" applyFont="1" applyFill="1" applyBorder="1" applyAlignment="1">
      <alignment horizontal="right" vertical="top" indent="1"/>
    </xf>
    <xf numFmtId="3" fontId="2" fillId="0" borderId="32" xfId="3" applyNumberFormat="1" applyFont="1" applyFill="1" applyBorder="1" applyAlignment="1">
      <alignment horizontal="right" vertical="top" indent="1"/>
    </xf>
    <xf numFmtId="3" fontId="2" fillId="0" borderId="20" xfId="3" applyNumberFormat="1" applyFont="1" applyFill="1" applyBorder="1" applyAlignment="1">
      <alignment horizontal="right" vertical="top" indent="1"/>
    </xf>
    <xf numFmtId="3" fontId="2" fillId="0" borderId="10" xfId="3" applyNumberFormat="1" applyFont="1" applyFill="1" applyBorder="1" applyAlignment="1">
      <alignment horizontal="right" vertical="top" indent="1"/>
    </xf>
    <xf numFmtId="3" fontId="2" fillId="0" borderId="26" xfId="3" applyNumberFormat="1" applyFont="1" applyFill="1" applyBorder="1" applyAlignment="1">
      <alignment horizontal="right" vertical="top" indent="1"/>
    </xf>
    <xf numFmtId="3" fontId="2" fillId="0" borderId="11" xfId="5" applyNumberFormat="1" applyFont="1" applyFill="1" applyBorder="1" applyAlignment="1">
      <alignment horizontal="right" vertical="center" indent="1"/>
    </xf>
    <xf numFmtId="3" fontId="5" fillId="0" borderId="0" xfId="1" applyNumberFormat="1" applyFont="1" applyFill="1" applyBorder="1" applyAlignment="1">
      <alignment horizontal="center" vertical="center" wrapText="1"/>
    </xf>
    <xf numFmtId="3" fontId="5" fillId="0" borderId="0" xfId="5" applyNumberFormat="1" applyFont="1" applyFill="1" applyBorder="1" applyAlignment="1">
      <alignment horizontal="right" vertical="center" indent="1"/>
    </xf>
    <xf numFmtId="0" fontId="5" fillId="0" borderId="0" xfId="1" applyFont="1" applyFill="1" applyBorder="1" applyAlignment="1">
      <alignment horizontal="left" vertical="top" wrapText="1"/>
    </xf>
    <xf numFmtId="0" fontId="9" fillId="2" borderId="0" xfId="1" applyFont="1" applyFill="1" applyAlignment="1">
      <alignment vertical="center"/>
    </xf>
    <xf numFmtId="0" fontId="0" fillId="0" borderId="0" xfId="0" applyBorder="1"/>
    <xf numFmtId="0" fontId="4" fillId="0" borderId="0" xfId="1" applyFont="1" applyFill="1" applyBorder="1" applyAlignment="1">
      <alignment horizontal="left"/>
    </xf>
    <xf numFmtId="0" fontId="9" fillId="0" borderId="0" xfId="1" applyFont="1" applyFill="1" applyBorder="1" applyAlignment="1">
      <alignment horizontal="left" vertical="top"/>
    </xf>
    <xf numFmtId="0" fontId="22" fillId="0" borderId="0" xfId="0" applyFont="1"/>
    <xf numFmtId="3" fontId="2" fillId="2" borderId="11" xfId="5" applyNumberFormat="1" applyFont="1" applyFill="1" applyBorder="1" applyAlignment="1">
      <alignment horizontal="right" vertical="top" indent="1"/>
    </xf>
    <xf numFmtId="3" fontId="2" fillId="0" borderId="11" xfId="5" applyNumberFormat="1" applyFont="1" applyFill="1" applyBorder="1" applyAlignment="1">
      <alignment horizontal="right" vertical="top" indent="1"/>
    </xf>
    <xf numFmtId="3" fontId="2" fillId="2" borderId="5" xfId="5" applyNumberFormat="1" applyFont="1" applyFill="1" applyBorder="1" applyAlignment="1">
      <alignment horizontal="right" vertical="top" indent="1"/>
    </xf>
    <xf numFmtId="3" fontId="2" fillId="2" borderId="11" xfId="3" applyNumberFormat="1" applyFont="1" applyFill="1" applyBorder="1" applyAlignment="1">
      <alignment horizontal="right" vertical="top" wrapText="1"/>
    </xf>
    <xf numFmtId="3" fontId="2" fillId="2" borderId="11" xfId="3" quotePrefix="1" applyNumberFormat="1" applyFont="1" applyFill="1" applyBorder="1" applyAlignment="1">
      <alignment horizontal="right" vertical="top" wrapText="1"/>
    </xf>
    <xf numFmtId="0" fontId="5" fillId="2" borderId="0" xfId="7" applyFont="1" applyFill="1" applyAlignment="1">
      <alignment vertical="top" wrapText="1"/>
    </xf>
    <xf numFmtId="0" fontId="9" fillId="2" borderId="0" xfId="7" applyFont="1" applyFill="1" applyAlignment="1">
      <alignment vertical="top" wrapText="1"/>
    </xf>
    <xf numFmtId="3" fontId="5" fillId="2" borderId="39" xfId="5" applyNumberFormat="1" applyFont="1" applyFill="1" applyBorder="1" applyAlignment="1">
      <alignment horizontal="right" vertical="top" indent="1"/>
    </xf>
    <xf numFmtId="3" fontId="5" fillId="2" borderId="40" xfId="5" applyNumberFormat="1" applyFont="1" applyFill="1" applyBorder="1" applyAlignment="1">
      <alignment horizontal="right" vertical="top" indent="1"/>
    </xf>
    <xf numFmtId="0" fontId="6" fillId="0" borderId="35" xfId="6" applyFont="1" applyFill="1" applyBorder="1" applyAlignment="1">
      <alignment vertical="top"/>
    </xf>
    <xf numFmtId="0" fontId="5" fillId="0" borderId="38" xfId="1" applyFont="1" applyFill="1" applyBorder="1" applyAlignment="1">
      <alignment vertical="top"/>
    </xf>
    <xf numFmtId="3" fontId="2" fillId="2" borderId="41" xfId="3" applyNumberFormat="1" applyFont="1" applyFill="1" applyBorder="1" applyAlignment="1">
      <alignment horizontal="right" vertical="top" wrapText="1"/>
    </xf>
    <xf numFmtId="0" fontId="5" fillId="4" borderId="0" xfId="7" applyFont="1" applyFill="1" applyAlignment="1">
      <alignment vertical="top" wrapText="1"/>
    </xf>
    <xf numFmtId="0" fontId="2" fillId="2" borderId="0" xfId="1" applyFont="1" applyFill="1" applyAlignment="1">
      <alignment vertical="top" wrapText="1"/>
    </xf>
    <xf numFmtId="0" fontId="8" fillId="2" borderId="0" xfId="1" applyFont="1" applyFill="1" applyAlignment="1">
      <alignment horizontal="justify" vertical="top"/>
    </xf>
    <xf numFmtId="0" fontId="15" fillId="0" borderId="0" xfId="0" applyFont="1" applyAlignment="1">
      <alignment horizontal="justify" vertical="top" readingOrder="1"/>
    </xf>
    <xf numFmtId="0" fontId="16" fillId="0" borderId="0" xfId="0" applyFont="1" applyAlignment="1">
      <alignment horizontal="justify" vertical="top" readingOrder="1"/>
    </xf>
    <xf numFmtId="0" fontId="16" fillId="0" borderId="0" xfId="0" applyFont="1" applyAlignment="1">
      <alignment horizontal="justify" vertical="top"/>
    </xf>
    <xf numFmtId="0" fontId="17" fillId="0" borderId="0" xfId="0" applyFont="1" applyAlignment="1">
      <alignment horizontal="justify" vertical="top" readingOrder="1"/>
    </xf>
    <xf numFmtId="0" fontId="2" fillId="2" borderId="0" xfId="1" applyFont="1" applyFill="1" applyAlignment="1">
      <alignment horizontal="justify" vertical="top"/>
    </xf>
    <xf numFmtId="0" fontId="6" fillId="0" borderId="46" xfId="2" applyFont="1" applyFill="1" applyBorder="1" applyAlignment="1">
      <alignment horizontal="left" vertical="top" wrapText="1" indent="4"/>
    </xf>
    <xf numFmtId="3" fontId="2" fillId="0" borderId="47" xfId="3" applyNumberFormat="1" applyFont="1" applyFill="1" applyBorder="1" applyAlignment="1">
      <alignment horizontal="right" vertical="top" indent="1"/>
    </xf>
    <xf numFmtId="0" fontId="6" fillId="0" borderId="48" xfId="2" applyFont="1" applyFill="1" applyBorder="1" applyAlignment="1">
      <alignment horizontal="left" vertical="top" wrapText="1" indent="4"/>
    </xf>
    <xf numFmtId="0" fontId="6" fillId="0" borderId="49" xfId="2" applyFont="1" applyFill="1" applyBorder="1" applyAlignment="1">
      <alignment horizontal="left" vertical="top" wrapText="1" indent="4"/>
    </xf>
    <xf numFmtId="3" fontId="2" fillId="0" borderId="50" xfId="3" applyNumberFormat="1" applyFont="1" applyFill="1" applyBorder="1" applyAlignment="1">
      <alignment horizontal="right" vertical="top" indent="1"/>
    </xf>
    <xf numFmtId="0" fontId="6" fillId="0" borderId="51" xfId="2" applyFont="1" applyFill="1" applyBorder="1" applyAlignment="1">
      <alignment horizontal="left" vertical="top" wrapText="1" indent="4"/>
    </xf>
    <xf numFmtId="3" fontId="2" fillId="0" borderId="52" xfId="3" applyNumberFormat="1" applyFont="1" applyFill="1" applyBorder="1" applyAlignment="1">
      <alignment horizontal="right" vertical="top" indent="1"/>
    </xf>
    <xf numFmtId="0" fontId="2" fillId="0" borderId="63" xfId="2" applyFont="1" applyFill="1" applyBorder="1" applyAlignment="1">
      <alignment horizontal="left" vertical="top" wrapText="1" indent="4"/>
    </xf>
    <xf numFmtId="3" fontId="2" fillId="0" borderId="64" xfId="3" applyNumberFormat="1" applyFont="1" applyFill="1" applyBorder="1" applyAlignment="1">
      <alignment horizontal="right" vertical="top" indent="1"/>
    </xf>
    <xf numFmtId="0" fontId="2" fillId="0" borderId="65" xfId="2" applyFont="1" applyFill="1" applyBorder="1" applyAlignment="1">
      <alignment horizontal="left" vertical="top" wrapText="1" indent="4"/>
    </xf>
    <xf numFmtId="0" fontId="2" fillId="0" borderId="66" xfId="2" applyFont="1" applyFill="1" applyBorder="1" applyAlignment="1">
      <alignment horizontal="left" vertical="top" wrapText="1" indent="4"/>
    </xf>
    <xf numFmtId="0" fontId="2" fillId="0" borderId="67" xfId="2" applyFont="1" applyFill="1" applyBorder="1" applyAlignment="1">
      <alignment horizontal="left" vertical="top" wrapText="1" indent="4"/>
    </xf>
    <xf numFmtId="0" fontId="2" fillId="0" borderId="68" xfId="2" applyFont="1" applyFill="1" applyBorder="1" applyAlignment="1">
      <alignment horizontal="left" vertical="top" wrapText="1" indent="4"/>
    </xf>
    <xf numFmtId="3" fontId="2" fillId="0" borderId="69" xfId="3" applyNumberFormat="1" applyFont="1" applyFill="1" applyBorder="1" applyAlignment="1">
      <alignment horizontal="right" vertical="top" indent="1"/>
    </xf>
    <xf numFmtId="0" fontId="2" fillId="0" borderId="71" xfId="2" applyFont="1" applyFill="1" applyBorder="1" applyAlignment="1">
      <alignment horizontal="left" vertical="top" wrapText="1" indent="4"/>
    </xf>
    <xf numFmtId="3" fontId="2" fillId="0" borderId="72" xfId="3" applyNumberFormat="1" applyFont="1" applyFill="1" applyBorder="1" applyAlignment="1">
      <alignment horizontal="right" vertical="top" indent="1"/>
    </xf>
    <xf numFmtId="0" fontId="9" fillId="0" borderId="55" xfId="1" applyFont="1" applyFill="1" applyBorder="1" applyAlignment="1">
      <alignment horizontal="left" vertical="top" wrapText="1"/>
    </xf>
    <xf numFmtId="3" fontId="9" fillId="0" borderId="55" xfId="5" applyNumberFormat="1" applyFont="1" applyFill="1" applyBorder="1" applyAlignment="1">
      <alignment horizontal="right" vertical="center" indent="1"/>
    </xf>
    <xf numFmtId="0" fontId="9" fillId="0" borderId="0" xfId="1" applyFont="1" applyFill="1" applyBorder="1" applyAlignment="1">
      <alignment horizontal="left"/>
    </xf>
    <xf numFmtId="0" fontId="2" fillId="2" borderId="35" xfId="1" applyFont="1" applyFill="1" applyBorder="1"/>
    <xf numFmtId="3" fontId="2" fillId="0" borderId="5" xfId="5" applyNumberFormat="1" applyFont="1" applyFill="1" applyBorder="1" applyAlignment="1">
      <alignment horizontal="right" vertical="center" indent="1"/>
    </xf>
    <xf numFmtId="0" fontId="2" fillId="2" borderId="35" xfId="1" applyFont="1" applyFill="1" applyBorder="1" applyAlignment="1">
      <alignment horizontal="left"/>
    </xf>
    <xf numFmtId="166" fontId="13" fillId="0" borderId="24" xfId="14" applyNumberFormat="1" applyFont="1" applyBorder="1"/>
    <xf numFmtId="166" fontId="13" fillId="0" borderId="11" xfId="14" applyNumberFormat="1" applyFont="1" applyBorder="1"/>
    <xf numFmtId="166" fontId="13" fillId="0" borderId="5" xfId="14" applyNumberFormat="1" applyFont="1" applyBorder="1"/>
    <xf numFmtId="0" fontId="23" fillId="0" borderId="0" xfId="0" applyFont="1"/>
    <xf numFmtId="166" fontId="13" fillId="0" borderId="24" xfId="14" applyNumberFormat="1" applyFont="1" applyFill="1" applyBorder="1"/>
    <xf numFmtId="166" fontId="13" fillId="0" borderId="11" xfId="14" applyNumberFormat="1" applyFont="1" applyFill="1" applyBorder="1"/>
    <xf numFmtId="166" fontId="13" fillId="0" borderId="5" xfId="14" applyNumberFormat="1" applyFont="1" applyFill="1" applyBorder="1"/>
    <xf numFmtId="0" fontId="6" fillId="0" borderId="82" xfId="2" applyFont="1" applyFill="1" applyBorder="1" applyAlignment="1">
      <alignment horizontal="left" vertical="top" wrapText="1" indent="4"/>
    </xf>
    <xf numFmtId="0" fontId="6" fillId="0" borderId="83" xfId="2" applyFont="1" applyFill="1" applyBorder="1" applyAlignment="1">
      <alignment horizontal="left" vertical="top" wrapText="1" indent="4"/>
    </xf>
    <xf numFmtId="0" fontId="6" fillId="0" borderId="84" xfId="2" applyFont="1" applyFill="1" applyBorder="1" applyAlignment="1">
      <alignment horizontal="left" vertical="top" wrapText="1" indent="4"/>
    </xf>
    <xf numFmtId="0" fontId="6" fillId="0" borderId="85" xfId="2" applyFont="1" applyFill="1" applyBorder="1" applyAlignment="1">
      <alignment horizontal="left" vertical="top" wrapText="1" indent="4"/>
    </xf>
    <xf numFmtId="0" fontId="6" fillId="0" borderId="87" xfId="2" applyFont="1" applyFill="1" applyBorder="1" applyAlignment="1">
      <alignment horizontal="left" vertical="top" wrapText="1" indent="4"/>
    </xf>
    <xf numFmtId="0" fontId="6" fillId="0" borderId="0" xfId="6" applyFont="1" applyFill="1" applyBorder="1" applyAlignment="1">
      <alignment vertical="top" wrapText="1"/>
    </xf>
    <xf numFmtId="0" fontId="0" fillId="0" borderId="0" xfId="0" applyAlignment="1">
      <alignment wrapText="1"/>
    </xf>
    <xf numFmtId="0" fontId="13" fillId="0" borderId="0" xfId="0" applyFont="1" applyAlignment="1">
      <alignment horizontal="left" wrapText="1"/>
    </xf>
    <xf numFmtId="0" fontId="2" fillId="2" borderId="74" xfId="7" applyFont="1" applyFill="1" applyBorder="1" applyAlignment="1">
      <alignment vertical="top" wrapText="1"/>
    </xf>
    <xf numFmtId="0" fontId="2" fillId="2" borderId="0" xfId="7" applyFont="1" applyFill="1" applyBorder="1" applyAlignment="1">
      <alignment vertical="top" wrapText="1"/>
    </xf>
    <xf numFmtId="0" fontId="6" fillId="0" borderId="35" xfId="2" applyFont="1" applyFill="1" applyBorder="1" applyAlignment="1">
      <alignment horizontal="left" vertical="top" wrapText="1" indent="2"/>
    </xf>
    <xf numFmtId="0" fontId="16" fillId="0" borderId="0" xfId="0" applyFont="1" applyAlignment="1">
      <alignment horizontal="justify" vertical="top" readingOrder="1"/>
    </xf>
    <xf numFmtId="3" fontId="2" fillId="5" borderId="11" xfId="3" quotePrefix="1" applyNumberFormat="1" applyFont="1" applyFill="1" applyBorder="1" applyAlignment="1">
      <alignment horizontal="right" vertical="top" wrapText="1"/>
    </xf>
    <xf numFmtId="0" fontId="5" fillId="6" borderId="10" xfId="7" applyFont="1" applyFill="1" applyBorder="1" applyAlignment="1">
      <alignment horizontal="center" vertical="center" wrapText="1"/>
    </xf>
    <xf numFmtId="0" fontId="7" fillId="6" borderId="35" xfId="4" applyFont="1" applyFill="1" applyBorder="1" applyAlignment="1">
      <alignment horizontal="left" vertical="top" indent="1"/>
    </xf>
    <xf numFmtId="3" fontId="5" fillId="6" borderId="11" xfId="5" applyNumberFormat="1" applyFont="1" applyFill="1" applyBorder="1" applyAlignment="1">
      <alignment horizontal="right" vertical="top" wrapText="1"/>
    </xf>
    <xf numFmtId="0" fontId="5" fillId="6" borderId="38" xfId="7" applyFont="1" applyFill="1" applyBorder="1" applyAlignment="1">
      <alignment horizontal="left" vertical="top" wrapText="1"/>
    </xf>
    <xf numFmtId="3" fontId="5" fillId="6" borderId="39" xfId="5" applyNumberFormat="1" applyFont="1" applyFill="1" applyBorder="1" applyAlignment="1">
      <alignment horizontal="right" vertical="center" wrapText="1"/>
    </xf>
    <xf numFmtId="0" fontId="5" fillId="6" borderId="36" xfId="1" applyFont="1" applyFill="1" applyBorder="1" applyAlignment="1">
      <alignment horizontal="left" wrapText="1"/>
    </xf>
    <xf numFmtId="0" fontId="5" fillId="6" borderId="33" xfId="1" applyFont="1" applyFill="1" applyBorder="1" applyAlignment="1">
      <alignment horizontal="center" vertical="center" wrapText="1"/>
    </xf>
    <xf numFmtId="0" fontId="5" fillId="6" borderId="6" xfId="1" applyFont="1" applyFill="1" applyBorder="1" applyAlignment="1">
      <alignment horizontal="center" vertical="center" wrapText="1"/>
    </xf>
    <xf numFmtId="3" fontId="5" fillId="6" borderId="5" xfId="1" applyNumberFormat="1" applyFont="1" applyFill="1" applyBorder="1" applyAlignment="1">
      <alignment horizontal="center" vertical="center" wrapText="1"/>
    </xf>
    <xf numFmtId="0" fontId="7" fillId="6" borderId="86" xfId="4" applyFont="1" applyFill="1" applyBorder="1" applyAlignment="1">
      <alignment horizontal="left" vertical="top" indent="2"/>
    </xf>
    <xf numFmtId="166" fontId="23" fillId="6" borderId="24" xfId="14" applyNumberFormat="1" applyFont="1" applyFill="1" applyBorder="1"/>
    <xf numFmtId="166" fontId="23" fillId="6" borderId="11" xfId="14" applyNumberFormat="1" applyFont="1" applyFill="1" applyBorder="1"/>
    <xf numFmtId="166" fontId="23" fillId="6" borderId="5" xfId="14" applyNumberFormat="1" applyFont="1" applyFill="1" applyBorder="1"/>
    <xf numFmtId="0" fontId="5" fillId="6" borderId="88" xfId="7" applyFont="1" applyFill="1" applyBorder="1" applyAlignment="1">
      <alignment horizontal="left" vertical="top" wrapText="1"/>
    </xf>
    <xf numFmtId="166" fontId="23" fillId="6" borderId="89" xfId="14" applyNumberFormat="1" applyFont="1" applyFill="1" applyBorder="1"/>
    <xf numFmtId="166" fontId="23" fillId="6" borderId="39" xfId="14" applyNumberFormat="1" applyFont="1" applyFill="1" applyBorder="1"/>
    <xf numFmtId="166" fontId="23" fillId="6" borderId="40" xfId="14" applyNumberFormat="1" applyFont="1" applyFill="1" applyBorder="1"/>
    <xf numFmtId="3" fontId="5" fillId="6" borderId="38" xfId="1" applyNumberFormat="1" applyFont="1" applyFill="1" applyBorder="1" applyAlignment="1">
      <alignment horizontal="center" vertical="center" wrapText="1"/>
    </xf>
    <xf numFmtId="3" fontId="5" fillId="6" borderId="39" xfId="5" applyNumberFormat="1" applyFont="1" applyFill="1" applyBorder="1" applyAlignment="1">
      <alignment horizontal="right" vertical="center" indent="1"/>
    </xf>
    <xf numFmtId="3" fontId="5" fillId="6" borderId="40" xfId="5" applyNumberFormat="1" applyFont="1" applyFill="1" applyBorder="1" applyAlignment="1">
      <alignment horizontal="right" vertical="center" indent="1"/>
    </xf>
    <xf numFmtId="0" fontId="5" fillId="6" borderId="37" xfId="1" applyNumberFormat="1" applyFont="1" applyFill="1" applyBorder="1" applyAlignment="1">
      <alignment horizontal="center" vertical="top" wrapText="1"/>
    </xf>
    <xf numFmtId="0" fontId="5" fillId="6" borderId="4" xfId="1" applyNumberFormat="1" applyFont="1" applyFill="1" applyBorder="1" applyAlignment="1">
      <alignment horizontal="center" vertical="top" wrapText="1"/>
    </xf>
    <xf numFmtId="0" fontId="5" fillId="6" borderId="36" xfId="1" applyFont="1" applyFill="1" applyBorder="1" applyAlignment="1">
      <alignment horizontal="left" vertical="center" wrapText="1"/>
    </xf>
    <xf numFmtId="0" fontId="5" fillId="6" borderId="44" xfId="1" applyNumberFormat="1" applyFont="1" applyFill="1" applyBorder="1" applyAlignment="1">
      <alignment horizontal="center" vertical="center" wrapText="1"/>
    </xf>
    <xf numFmtId="0" fontId="5" fillId="6" borderId="45" xfId="1" applyNumberFormat="1" applyFont="1" applyFill="1" applyBorder="1" applyAlignment="1">
      <alignment horizontal="center" vertical="center" wrapText="1"/>
    </xf>
    <xf numFmtId="0" fontId="5" fillId="6" borderId="37" xfId="1" applyNumberFormat="1" applyFont="1" applyFill="1" applyBorder="1" applyAlignment="1">
      <alignment horizontal="center" vertical="center" wrapText="1"/>
    </xf>
    <xf numFmtId="0" fontId="5" fillId="6" borderId="4" xfId="1" applyNumberFormat="1" applyFont="1" applyFill="1" applyBorder="1" applyAlignment="1">
      <alignment horizontal="center" vertical="center" wrapText="1"/>
    </xf>
    <xf numFmtId="0" fontId="7" fillId="6" borderId="35" xfId="4" applyFont="1" applyFill="1" applyBorder="1" applyAlignment="1">
      <alignment horizontal="left" vertical="top" indent="2"/>
    </xf>
    <xf numFmtId="3" fontId="5" fillId="6" borderId="11" xfId="5" applyNumberFormat="1" applyFont="1" applyFill="1" applyBorder="1" applyAlignment="1">
      <alignment horizontal="right" vertical="top" indent="1"/>
    </xf>
    <xf numFmtId="3" fontId="5" fillId="6" borderId="6" xfId="5" applyNumberFormat="1" applyFont="1" applyFill="1" applyBorder="1" applyAlignment="1">
      <alignment horizontal="right" vertical="top" indent="1"/>
    </xf>
    <xf numFmtId="3" fontId="5" fillId="6" borderId="14" xfId="5" applyNumberFormat="1" applyFont="1" applyFill="1" applyBorder="1" applyAlignment="1">
      <alignment horizontal="right" vertical="top" indent="1"/>
    </xf>
    <xf numFmtId="3" fontId="5" fillId="6" borderId="24" xfId="5" applyNumberFormat="1" applyFont="1" applyFill="1" applyBorder="1" applyAlignment="1">
      <alignment horizontal="right" vertical="top" indent="1"/>
    </xf>
    <xf numFmtId="3" fontId="5" fillId="6" borderId="7" xfId="5" applyNumberFormat="1" applyFont="1" applyFill="1" applyBorder="1" applyAlignment="1">
      <alignment horizontal="right" vertical="top" indent="1"/>
    </xf>
    <xf numFmtId="0" fontId="5" fillId="6" borderId="53" xfId="1" applyFont="1" applyFill="1" applyBorder="1" applyAlignment="1">
      <alignment horizontal="left" vertical="top" wrapText="1"/>
    </xf>
    <xf numFmtId="3" fontId="5" fillId="6" borderId="54" xfId="5" applyNumberFormat="1" applyFont="1" applyFill="1" applyBorder="1" applyAlignment="1">
      <alignment horizontal="right" vertical="center" indent="1"/>
    </xf>
    <xf numFmtId="3" fontId="5" fillId="6" borderId="55" xfId="5" applyNumberFormat="1" applyFont="1" applyFill="1" applyBorder="1" applyAlignment="1">
      <alignment horizontal="right" vertical="center" indent="1"/>
    </xf>
    <xf numFmtId="3" fontId="5" fillId="6" borderId="56" xfId="5" applyNumberFormat="1" applyFont="1" applyFill="1" applyBorder="1" applyAlignment="1">
      <alignment horizontal="right" vertical="center" indent="1"/>
    </xf>
    <xf numFmtId="3" fontId="5" fillId="6" borderId="57" xfId="5" applyNumberFormat="1" applyFont="1" applyFill="1" applyBorder="1" applyAlignment="1">
      <alignment horizontal="right" vertical="center" indent="1"/>
    </xf>
    <xf numFmtId="3" fontId="5" fillId="6" borderId="58" xfId="5" applyNumberFormat="1" applyFont="1" applyFill="1" applyBorder="1" applyAlignment="1">
      <alignment horizontal="right" vertical="center" indent="1"/>
    </xf>
    <xf numFmtId="0" fontId="5" fillId="6" borderId="34" xfId="1" applyFont="1" applyFill="1" applyBorder="1" applyAlignment="1">
      <alignment horizontal="left" vertical="center" wrapText="1"/>
    </xf>
    <xf numFmtId="0" fontId="5" fillId="6" borderId="59" xfId="1" applyNumberFormat="1" applyFont="1" applyFill="1" applyBorder="1" applyAlignment="1">
      <alignment horizontal="center" vertical="center" wrapText="1"/>
    </xf>
    <xf numFmtId="0" fontId="5" fillId="6" borderId="60" xfId="1" applyNumberFormat="1" applyFont="1" applyFill="1" applyBorder="1" applyAlignment="1">
      <alignment horizontal="center" vertical="center" wrapText="1"/>
    </xf>
    <xf numFmtId="0" fontId="5" fillId="6" borderId="61" xfId="1" applyNumberFormat="1" applyFont="1" applyFill="1" applyBorder="1" applyAlignment="1">
      <alignment horizontal="center" vertical="center" wrapText="1"/>
    </xf>
    <xf numFmtId="0" fontId="5" fillId="6" borderId="62" xfId="1" applyNumberFormat="1" applyFont="1" applyFill="1" applyBorder="1" applyAlignment="1">
      <alignment horizontal="center" vertical="center" wrapText="1"/>
    </xf>
    <xf numFmtId="0" fontId="5" fillId="6" borderId="35" xfId="4" applyFont="1" applyFill="1" applyBorder="1" applyAlignment="1">
      <alignment horizontal="left" vertical="top" indent="2"/>
    </xf>
    <xf numFmtId="0" fontId="5" fillId="6" borderId="70" xfId="4" applyFont="1" applyFill="1" applyBorder="1" applyAlignment="1">
      <alignment horizontal="left" vertical="top" indent="2"/>
    </xf>
    <xf numFmtId="0" fontId="5" fillId="6" borderId="71" xfId="4" applyFont="1" applyFill="1" applyBorder="1" applyAlignment="1">
      <alignment horizontal="left" vertical="top" indent="2"/>
    </xf>
    <xf numFmtId="3" fontId="5" fillId="6" borderId="20" xfId="5" applyNumberFormat="1" applyFont="1" applyFill="1" applyBorder="1" applyAlignment="1">
      <alignment horizontal="right" vertical="top" indent="1"/>
    </xf>
    <xf numFmtId="3" fontId="5" fillId="6" borderId="10" xfId="5" applyNumberFormat="1" applyFont="1" applyFill="1" applyBorder="1" applyAlignment="1">
      <alignment horizontal="right" vertical="top" indent="1"/>
    </xf>
    <xf numFmtId="3" fontId="5" fillId="6" borderId="26" xfId="5" applyNumberFormat="1" applyFont="1" applyFill="1" applyBorder="1" applyAlignment="1">
      <alignment horizontal="right" vertical="top" indent="1"/>
    </xf>
    <xf numFmtId="3" fontId="5" fillId="6" borderId="72" xfId="5" applyNumberFormat="1" applyFont="1" applyFill="1" applyBorder="1" applyAlignment="1">
      <alignment horizontal="right" vertical="top" indent="1"/>
    </xf>
    <xf numFmtId="0" fontId="5" fillId="6" borderId="73" xfId="1" applyFont="1" applyFill="1" applyBorder="1" applyAlignment="1">
      <alignment horizontal="left" vertical="top" wrapText="1"/>
    </xf>
    <xf numFmtId="0" fontId="5" fillId="6" borderId="77" xfId="1" applyFont="1" applyFill="1" applyBorder="1" applyAlignment="1">
      <alignment horizontal="left" vertical="center" wrapText="1"/>
    </xf>
    <xf numFmtId="3" fontId="5" fillId="6" borderId="78" xfId="1" applyNumberFormat="1" applyFont="1" applyFill="1" applyBorder="1" applyAlignment="1">
      <alignment horizontal="center" vertical="center" wrapText="1"/>
    </xf>
    <xf numFmtId="3" fontId="5" fillId="6" borderId="43" xfId="1" applyNumberFormat="1" applyFont="1" applyFill="1" applyBorder="1" applyAlignment="1">
      <alignment horizontal="center" vertical="center" wrapText="1"/>
    </xf>
    <xf numFmtId="3" fontId="5" fillId="6" borderId="79" xfId="1" applyNumberFormat="1" applyFont="1" applyFill="1" applyBorder="1" applyAlignment="1">
      <alignment horizontal="center" vertical="center" wrapText="1"/>
    </xf>
    <xf numFmtId="3" fontId="5" fillId="6" borderId="80" xfId="1" applyNumberFormat="1" applyFont="1" applyFill="1" applyBorder="1" applyAlignment="1">
      <alignment horizontal="center" vertical="center" wrapText="1"/>
    </xf>
    <xf numFmtId="0" fontId="5" fillId="6" borderId="75" xfId="4" applyFont="1" applyFill="1" applyBorder="1" applyAlignment="1">
      <alignment horizontal="left" vertical="top" indent="2"/>
    </xf>
    <xf numFmtId="3" fontId="5" fillId="6" borderId="12" xfId="5" applyNumberFormat="1" applyFont="1" applyFill="1" applyBorder="1" applyAlignment="1">
      <alignment horizontal="right" vertical="top" indent="1"/>
    </xf>
    <xf numFmtId="3" fontId="5" fillId="6" borderId="13" xfId="5" applyNumberFormat="1" applyFont="1" applyFill="1" applyBorder="1" applyAlignment="1">
      <alignment horizontal="right" vertical="top" indent="1"/>
    </xf>
    <xf numFmtId="3" fontId="5" fillId="6" borderId="30" xfId="5" applyNumberFormat="1" applyFont="1" applyFill="1" applyBorder="1" applyAlignment="1">
      <alignment horizontal="right" vertical="top" indent="1"/>
    </xf>
    <xf numFmtId="3" fontId="5" fillId="6" borderId="76" xfId="5" applyNumberFormat="1" applyFont="1" applyFill="1" applyBorder="1" applyAlignment="1">
      <alignment horizontal="right" vertical="top" indent="1"/>
    </xf>
    <xf numFmtId="3" fontId="5" fillId="6" borderId="5" xfId="5" applyNumberFormat="1" applyFont="1" applyFill="1" applyBorder="1" applyAlignment="1">
      <alignment horizontal="right" vertical="top" indent="1"/>
    </xf>
    <xf numFmtId="3" fontId="2" fillId="5" borderId="8" xfId="3" applyNumberFormat="1" applyFont="1" applyFill="1" applyBorder="1" applyAlignment="1">
      <alignment horizontal="right" vertical="top" indent="1"/>
    </xf>
    <xf numFmtId="3" fontId="2" fillId="5" borderId="15" xfId="3" applyNumberFormat="1" applyFont="1" applyFill="1" applyBorder="1" applyAlignment="1">
      <alignment horizontal="right" vertical="top" indent="1"/>
    </xf>
    <xf numFmtId="3" fontId="2" fillId="5" borderId="9" xfId="3" applyNumberFormat="1" applyFont="1" applyFill="1" applyBorder="1" applyAlignment="1">
      <alignment horizontal="right" vertical="top" indent="1"/>
    </xf>
    <xf numFmtId="3" fontId="2" fillId="5" borderId="28" xfId="3" applyNumberFormat="1" applyFont="1" applyFill="1" applyBorder="1" applyAlignment="1">
      <alignment horizontal="right" vertical="top" indent="1"/>
    </xf>
    <xf numFmtId="3" fontId="2" fillId="5" borderId="17" xfId="3" applyNumberFormat="1" applyFont="1" applyFill="1" applyBorder="1" applyAlignment="1">
      <alignment horizontal="right" vertical="top" indent="1"/>
    </xf>
    <xf numFmtId="3" fontId="2" fillId="5" borderId="18" xfId="3" applyNumberFormat="1" applyFont="1" applyFill="1" applyBorder="1" applyAlignment="1">
      <alignment horizontal="right" vertical="top" indent="1"/>
    </xf>
    <xf numFmtId="3" fontId="2" fillId="5" borderId="19" xfId="3" applyNumberFormat="1" applyFont="1" applyFill="1" applyBorder="1" applyAlignment="1">
      <alignment horizontal="right" vertical="top" indent="1"/>
    </xf>
    <xf numFmtId="3" fontId="2" fillId="5" borderId="29" xfId="3" applyNumberFormat="1" applyFont="1" applyFill="1" applyBorder="1" applyAlignment="1">
      <alignment horizontal="right" vertical="top" indent="1"/>
    </xf>
    <xf numFmtId="3" fontId="2" fillId="5" borderId="20" xfId="3" applyNumberFormat="1" applyFont="1" applyFill="1" applyBorder="1" applyAlignment="1">
      <alignment horizontal="right" vertical="top" indent="1"/>
    </xf>
    <xf numFmtId="3" fontId="2" fillId="5" borderId="11" xfId="5" applyNumberFormat="1" applyFont="1" applyFill="1" applyBorder="1" applyAlignment="1">
      <alignment horizontal="right" vertical="center" indent="1"/>
    </xf>
    <xf numFmtId="166" fontId="13" fillId="5" borderId="24" xfId="14" applyNumberFormat="1" applyFont="1" applyFill="1" applyBorder="1"/>
    <xf numFmtId="166" fontId="13" fillId="5" borderId="11" xfId="14" applyNumberFormat="1" applyFont="1" applyFill="1" applyBorder="1"/>
    <xf numFmtId="166" fontId="13" fillId="5" borderId="5" xfId="14" applyNumberFormat="1" applyFont="1" applyFill="1" applyBorder="1"/>
    <xf numFmtId="0" fontId="16" fillId="0" borderId="0" xfId="0" applyFont="1" applyAlignment="1">
      <alignment vertical="top" readingOrder="1"/>
    </xf>
    <xf numFmtId="0" fontId="16" fillId="0" borderId="0" xfId="0" applyFont="1" applyFill="1" applyAlignment="1">
      <alignment horizontal="left" vertical="top" readingOrder="1"/>
    </xf>
    <xf numFmtId="0" fontId="2" fillId="0" borderId="0" xfId="1" applyFont="1" applyFill="1"/>
    <xf numFmtId="3" fontId="5" fillId="0" borderId="39" xfId="5" applyNumberFormat="1" applyFont="1" applyFill="1" applyBorder="1" applyAlignment="1">
      <alignment horizontal="right" vertical="top" indent="1"/>
    </xf>
    <xf numFmtId="0" fontId="18" fillId="0" borderId="0" xfId="0" applyFont="1" applyAlignment="1">
      <alignment horizontal="justify" vertical="center" wrapText="1" readingOrder="1"/>
    </xf>
    <xf numFmtId="0" fontId="24" fillId="3" borderId="0" xfId="0" applyFont="1" applyFill="1"/>
    <xf numFmtId="0" fontId="4" fillId="0" borderId="0" xfId="0" applyFont="1" applyAlignment="1">
      <alignment horizontal="left" vertical="center" readingOrder="1"/>
    </xf>
    <xf numFmtId="0" fontId="9" fillId="6" borderId="37" xfId="7" applyFont="1" applyFill="1" applyBorder="1" applyAlignment="1">
      <alignment horizontal="center" vertical="top" wrapText="1"/>
    </xf>
    <xf numFmtId="0" fontId="5" fillId="6" borderId="36" xfId="1" applyFont="1" applyFill="1" applyBorder="1" applyAlignment="1">
      <alignment horizontal="center" vertical="center" wrapText="1"/>
    </xf>
    <xf numFmtId="0" fontId="5" fillId="6" borderId="37" xfId="1" applyFont="1" applyFill="1" applyBorder="1" applyAlignment="1">
      <alignment horizontal="center" vertical="center" wrapText="1"/>
    </xf>
    <xf numFmtId="0" fontId="5" fillId="6" borderId="4" xfId="1" applyFont="1" applyFill="1" applyBorder="1" applyAlignment="1">
      <alignment horizontal="center" vertical="center" wrapText="1"/>
    </xf>
    <xf numFmtId="0" fontId="8" fillId="0" borderId="0" xfId="0" applyFont="1" applyAlignment="1">
      <alignment horizontal="justify" vertical="top" readingOrder="1"/>
    </xf>
    <xf numFmtId="0" fontId="9" fillId="0" borderId="0" xfId="0" applyFont="1" applyAlignment="1">
      <alignment horizontal="justify"/>
    </xf>
    <xf numFmtId="0" fontId="26" fillId="3" borderId="0" xfId="0" applyFont="1" applyFill="1"/>
    <xf numFmtId="3" fontId="6" fillId="5" borderId="24" xfId="6" applyNumberFormat="1" applyFont="1" applyFill="1" applyBorder="1" applyAlignment="1">
      <alignment vertical="top"/>
    </xf>
    <xf numFmtId="3" fontId="5" fillId="5" borderId="89" xfId="1" applyNumberFormat="1" applyFont="1" applyFill="1" applyBorder="1" applyAlignment="1">
      <alignment vertical="top"/>
    </xf>
    <xf numFmtId="166" fontId="13" fillId="5" borderId="24" xfId="14" applyNumberFormat="1" applyFont="1" applyFill="1" applyBorder="1" applyAlignment="1"/>
    <xf numFmtId="166" fontId="13" fillId="5" borderId="11" xfId="14" applyNumberFormat="1" applyFont="1" applyFill="1" applyBorder="1" applyAlignment="1"/>
    <xf numFmtId="166" fontId="13" fillId="5" borderId="5" xfId="14" applyNumberFormat="1" applyFont="1" applyFill="1" applyBorder="1" applyAlignment="1"/>
    <xf numFmtId="166" fontId="23" fillId="6" borderId="24" xfId="14" applyNumberFormat="1" applyFont="1" applyFill="1" applyBorder="1" applyAlignment="1"/>
    <xf numFmtId="166" fontId="23" fillId="6" borderId="11" xfId="14" applyNumberFormat="1" applyFont="1" applyFill="1" applyBorder="1" applyAlignment="1"/>
    <xf numFmtId="166" fontId="23" fillId="6" borderId="5" xfId="14" applyNumberFormat="1" applyFont="1" applyFill="1" applyBorder="1" applyAlignment="1"/>
    <xf numFmtId="166" fontId="23" fillId="6" borderId="89" xfId="14" applyNumberFormat="1" applyFont="1" applyFill="1" applyBorder="1" applyAlignment="1"/>
    <xf numFmtId="166" fontId="23" fillId="6" borderId="39" xfId="14" applyNumberFormat="1" applyFont="1" applyFill="1" applyBorder="1" applyAlignment="1"/>
    <xf numFmtId="166" fontId="23" fillId="6" borderId="40" xfId="14" applyNumberFormat="1" applyFont="1" applyFill="1" applyBorder="1" applyAlignment="1"/>
    <xf numFmtId="3" fontId="2" fillId="5" borderId="11" xfId="3" applyNumberFormat="1" applyFont="1" applyFill="1" applyBorder="1" applyAlignment="1">
      <alignment horizontal="right" vertical="top"/>
    </xf>
    <xf numFmtId="3" fontId="5" fillId="6" borderId="11" xfId="5" applyNumberFormat="1" applyFont="1" applyFill="1" applyBorder="1" applyAlignment="1">
      <alignment horizontal="right" vertical="top"/>
    </xf>
    <xf numFmtId="3" fontId="5" fillId="6" borderId="39" xfId="5" applyNumberFormat="1" applyFont="1" applyFill="1" applyBorder="1" applyAlignment="1">
      <alignment horizontal="right" vertical="center"/>
    </xf>
    <xf numFmtId="10" fontId="14" fillId="2" borderId="0" xfId="15" applyNumberFormat="1" applyFont="1" applyFill="1" applyAlignment="1">
      <alignment vertical="top"/>
    </xf>
    <xf numFmtId="0" fontId="15" fillId="0" borderId="0" xfId="0" applyFont="1" applyAlignment="1">
      <alignment vertical="top" readingOrder="1"/>
    </xf>
    <xf numFmtId="0" fontId="5" fillId="6" borderId="71" xfId="4" applyFont="1" applyFill="1" applyBorder="1" applyAlignment="1">
      <alignment horizontal="left" vertical="top" wrapText="1" indent="2"/>
    </xf>
    <xf numFmtId="0" fontId="5" fillId="6" borderId="70" xfId="4" applyFont="1" applyFill="1" applyBorder="1" applyAlignment="1">
      <alignment horizontal="left" vertical="top" wrapText="1" indent="2"/>
    </xf>
    <xf numFmtId="0" fontId="7" fillId="6" borderId="35" xfId="4" applyFont="1" applyFill="1" applyBorder="1" applyAlignment="1">
      <alignment horizontal="left" vertical="top" wrapText="1" indent="2"/>
    </xf>
    <xf numFmtId="0" fontId="7" fillId="6" borderId="86" xfId="4" applyFont="1" applyFill="1" applyBorder="1" applyAlignment="1">
      <alignment horizontal="left" vertical="top" wrapText="1" indent="2"/>
    </xf>
    <xf numFmtId="0" fontId="7" fillId="6" borderId="86" xfId="4" applyFont="1" applyFill="1" applyBorder="1" applyAlignment="1">
      <alignment horizontal="left" vertical="top" wrapText="1"/>
    </xf>
    <xf numFmtId="0" fontId="23" fillId="0" borderId="0" xfId="0" applyFont="1" applyAlignment="1">
      <alignment wrapText="1"/>
    </xf>
    <xf numFmtId="0" fontId="22" fillId="0" borderId="0" xfId="0" applyFont="1" applyAlignment="1">
      <alignment wrapText="1"/>
    </xf>
    <xf numFmtId="0" fontId="7" fillId="6" borderId="35" xfId="4" applyFont="1" applyFill="1" applyBorder="1" applyAlignment="1">
      <alignment horizontal="left" vertical="top" wrapText="1" indent="1"/>
    </xf>
    <xf numFmtId="3" fontId="5" fillId="6" borderId="11" xfId="5" applyNumberFormat="1" applyFont="1" applyFill="1" applyBorder="1" applyAlignment="1">
      <alignment horizontal="right" vertical="center" indent="1"/>
    </xf>
    <xf numFmtId="3" fontId="5" fillId="6" borderId="6" xfId="5" applyNumberFormat="1" applyFont="1" applyFill="1" applyBorder="1" applyAlignment="1">
      <alignment horizontal="right" vertical="center" indent="1"/>
    </xf>
    <xf numFmtId="3" fontId="5" fillId="6" borderId="14" xfId="5" applyNumberFormat="1" applyFont="1" applyFill="1" applyBorder="1" applyAlignment="1">
      <alignment horizontal="right" vertical="center" indent="1"/>
    </xf>
    <xf numFmtId="3" fontId="5" fillId="6" borderId="24" xfId="5" applyNumberFormat="1" applyFont="1" applyFill="1" applyBorder="1" applyAlignment="1">
      <alignment horizontal="right" vertical="center" indent="1"/>
    </xf>
    <xf numFmtId="3" fontId="5" fillId="6" borderId="7" xfId="5" applyNumberFormat="1" applyFont="1" applyFill="1" applyBorder="1" applyAlignment="1">
      <alignment horizontal="right" vertical="center" indent="1"/>
    </xf>
    <xf numFmtId="3" fontId="5" fillId="6" borderId="20" xfId="5" applyNumberFormat="1" applyFont="1" applyFill="1" applyBorder="1" applyAlignment="1">
      <alignment horizontal="right" vertical="center" indent="1"/>
    </xf>
    <xf numFmtId="3" fontId="5" fillId="6" borderId="10" xfId="5" applyNumberFormat="1" applyFont="1" applyFill="1" applyBorder="1" applyAlignment="1">
      <alignment horizontal="right" vertical="center" indent="1"/>
    </xf>
    <xf numFmtId="3" fontId="5" fillId="6" borderId="26" xfId="5" applyNumberFormat="1" applyFont="1" applyFill="1" applyBorder="1" applyAlignment="1">
      <alignment horizontal="right" vertical="center" indent="1"/>
    </xf>
    <xf numFmtId="3" fontId="5" fillId="6" borderId="72" xfId="5" applyNumberFormat="1" applyFont="1" applyFill="1" applyBorder="1" applyAlignment="1">
      <alignment horizontal="right" vertical="center" indent="1"/>
    </xf>
    <xf numFmtId="166" fontId="23" fillId="6" borderId="24" xfId="14" applyNumberFormat="1" applyFont="1" applyFill="1" applyBorder="1" applyAlignment="1">
      <alignment horizontal="center" vertical="center"/>
    </xf>
    <xf numFmtId="166" fontId="23" fillId="6" borderId="11" xfId="14" applyNumberFormat="1" applyFont="1" applyFill="1" applyBorder="1" applyAlignment="1">
      <alignment horizontal="center" vertical="center"/>
    </xf>
    <xf numFmtId="166" fontId="23" fillId="6" borderId="5" xfId="14" applyNumberFormat="1" applyFont="1" applyFill="1" applyBorder="1" applyAlignment="1">
      <alignment horizontal="center" vertical="center"/>
    </xf>
    <xf numFmtId="166" fontId="23" fillId="6" borderId="24" xfId="14" applyNumberFormat="1" applyFont="1" applyFill="1" applyBorder="1" applyAlignment="1">
      <alignment horizontal="center" vertical="center" wrapText="1"/>
    </xf>
    <xf numFmtId="166" fontId="23" fillId="6" borderId="11" xfId="14" applyNumberFormat="1" applyFont="1" applyFill="1" applyBorder="1" applyAlignment="1">
      <alignment horizontal="center" vertical="center" wrapText="1"/>
    </xf>
    <xf numFmtId="166" fontId="23" fillId="6" borderId="5" xfId="14" applyNumberFormat="1" applyFont="1" applyFill="1" applyBorder="1" applyAlignment="1">
      <alignment horizontal="center" vertical="center" wrapText="1"/>
    </xf>
    <xf numFmtId="3" fontId="5" fillId="6" borderId="11" xfId="5" applyNumberFormat="1" applyFont="1" applyFill="1" applyBorder="1" applyAlignment="1">
      <alignment horizontal="right" vertical="center"/>
    </xf>
    <xf numFmtId="3" fontId="5" fillId="6" borderId="11" xfId="5" applyNumberFormat="1" applyFont="1" applyFill="1" applyBorder="1" applyAlignment="1">
      <alignment horizontal="right" vertical="center" wrapText="1"/>
    </xf>
    <xf numFmtId="0" fontId="2" fillId="2" borderId="0" xfId="1" applyFont="1" applyFill="1" applyAlignment="1">
      <alignment vertical="top" wrapText="1"/>
    </xf>
    <xf numFmtId="3" fontId="2" fillId="0" borderId="11" xfId="3" applyNumberFormat="1" applyFont="1" applyFill="1" applyBorder="1" applyAlignment="1">
      <alignment horizontal="right" vertical="top" indent="1"/>
    </xf>
    <xf numFmtId="3" fontId="5" fillId="6" borderId="37" xfId="1" applyNumberFormat="1" applyFont="1" applyFill="1" applyBorder="1" applyAlignment="1">
      <alignment horizontal="center" vertical="center" wrapText="1"/>
    </xf>
    <xf numFmtId="3" fontId="5" fillId="6" borderId="4" xfId="1" applyNumberFormat="1" applyFont="1" applyFill="1" applyBorder="1" applyAlignment="1">
      <alignment horizontal="center" vertical="center" wrapText="1"/>
    </xf>
    <xf numFmtId="3" fontId="6" fillId="0" borderId="24" xfId="6" applyNumberFormat="1" applyFont="1" applyFill="1" applyBorder="1" applyAlignment="1">
      <alignment vertical="top"/>
    </xf>
    <xf numFmtId="3" fontId="5" fillId="0" borderId="89" xfId="1" applyNumberFormat="1" applyFont="1" applyFill="1" applyBorder="1" applyAlignment="1">
      <alignment vertical="top"/>
    </xf>
    <xf numFmtId="0" fontId="7" fillId="6" borderId="90" xfId="4" applyFont="1" applyFill="1" applyBorder="1" applyAlignment="1">
      <alignment horizontal="left" vertical="top" indent="1"/>
    </xf>
    <xf numFmtId="3" fontId="5" fillId="6" borderId="13" xfId="5" applyNumberFormat="1" applyFont="1" applyFill="1" applyBorder="1" applyAlignment="1">
      <alignment horizontal="right" vertical="top"/>
    </xf>
    <xf numFmtId="0" fontId="5" fillId="6" borderId="45" xfId="1" applyFont="1" applyFill="1" applyBorder="1" applyAlignment="1">
      <alignment horizontal="center" vertical="center" wrapText="1"/>
    </xf>
    <xf numFmtId="166" fontId="13" fillId="5" borderId="14" xfId="14" applyNumberFormat="1" applyFont="1" applyFill="1" applyBorder="1"/>
    <xf numFmtId="166" fontId="23" fillId="6" borderId="14" xfId="14" applyNumberFormat="1" applyFont="1" applyFill="1" applyBorder="1"/>
    <xf numFmtId="166" fontId="23" fillId="6" borderId="14" xfId="14" applyNumberFormat="1" applyFont="1" applyFill="1" applyBorder="1" applyAlignment="1">
      <alignment horizontal="center" vertical="center" wrapText="1"/>
    </xf>
    <xf numFmtId="166" fontId="23" fillId="6" borderId="91" xfId="14" applyNumberFormat="1" applyFont="1" applyFill="1" applyBorder="1"/>
    <xf numFmtId="166" fontId="13" fillId="5" borderId="14" xfId="14" applyNumberFormat="1" applyFont="1" applyFill="1" applyBorder="1" applyAlignment="1"/>
    <xf numFmtId="166" fontId="23" fillId="6" borderId="14" xfId="14" applyNumberFormat="1" applyFont="1" applyFill="1" applyBorder="1" applyAlignment="1"/>
    <xf numFmtId="166" fontId="23" fillId="6" borderId="14" xfId="14" applyNumberFormat="1" applyFont="1" applyFill="1" applyBorder="1" applyAlignment="1">
      <alignment horizontal="center" vertical="center"/>
    </xf>
    <xf numFmtId="166" fontId="23" fillId="6" borderId="91" xfId="14" applyNumberFormat="1" applyFont="1" applyFill="1" applyBorder="1" applyAlignment="1"/>
    <xf numFmtId="0" fontId="5" fillId="6" borderId="92" xfId="1" applyFont="1" applyFill="1" applyBorder="1" applyAlignment="1">
      <alignment horizontal="center" vertical="center" wrapText="1"/>
    </xf>
    <xf numFmtId="0" fontId="5" fillId="6" borderId="93" xfId="1" applyFont="1" applyFill="1" applyBorder="1" applyAlignment="1">
      <alignment horizontal="center" vertical="center" wrapText="1"/>
    </xf>
    <xf numFmtId="3" fontId="2" fillId="0" borderId="11" xfId="3" applyNumberFormat="1" applyFont="1" applyFill="1" applyBorder="1" applyAlignment="1">
      <alignment horizontal="right" vertical="top"/>
    </xf>
    <xf numFmtId="3" fontId="2" fillId="0" borderId="11" xfId="3" quotePrefix="1" applyNumberFormat="1" applyFont="1" applyFill="1" applyBorder="1" applyAlignment="1">
      <alignment horizontal="right" vertical="top" wrapText="1"/>
    </xf>
    <xf numFmtId="166" fontId="23" fillId="6" borderId="30" xfId="14" applyNumberFormat="1" applyFont="1" applyFill="1" applyBorder="1"/>
    <xf numFmtId="166" fontId="23" fillId="6" borderId="13" xfId="14" applyNumberFormat="1" applyFont="1" applyFill="1" applyBorder="1"/>
    <xf numFmtId="166" fontId="23" fillId="6" borderId="12" xfId="14" applyNumberFormat="1" applyFont="1" applyFill="1" applyBorder="1"/>
    <xf numFmtId="166" fontId="23" fillId="6" borderId="94" xfId="14" applyNumberFormat="1" applyFont="1" applyFill="1" applyBorder="1"/>
    <xf numFmtId="166" fontId="23" fillId="6" borderId="30" xfId="14" applyNumberFormat="1" applyFont="1" applyFill="1" applyBorder="1" applyAlignment="1"/>
    <xf numFmtId="166" fontId="23" fillId="6" borderId="13" xfId="14" applyNumberFormat="1" applyFont="1" applyFill="1" applyBorder="1" applyAlignment="1"/>
    <xf numFmtId="166" fontId="23" fillId="6" borderId="12" xfId="14" applyNumberFormat="1" applyFont="1" applyFill="1" applyBorder="1" applyAlignment="1"/>
    <xf numFmtId="166" fontId="23" fillId="6" borderId="94" xfId="14" applyNumberFormat="1" applyFont="1" applyFill="1" applyBorder="1" applyAlignment="1"/>
    <xf numFmtId="0" fontId="5" fillId="6" borderId="11" xfId="1" applyFont="1" applyFill="1" applyBorder="1" applyAlignment="1">
      <alignment horizontal="center" vertical="center" wrapText="1"/>
    </xf>
    <xf numFmtId="3" fontId="5" fillId="6" borderId="13" xfId="5" quotePrefix="1" applyNumberFormat="1" applyFont="1" applyFill="1" applyBorder="1" applyAlignment="1">
      <alignment horizontal="right" vertical="top"/>
    </xf>
    <xf numFmtId="0" fontId="8" fillId="0" borderId="0" xfId="0" applyFont="1" applyAlignment="1">
      <alignment horizontal="left" vertical="center" readingOrder="1"/>
    </xf>
    <xf numFmtId="0" fontId="8" fillId="0" borderId="0" xfId="0" applyFont="1" applyAlignment="1">
      <alignment horizontal="left" vertical="center" wrapText="1" readingOrder="1"/>
    </xf>
    <xf numFmtId="0" fontId="9" fillId="0" borderId="0" xfId="0" applyFont="1" applyAlignment="1">
      <alignment horizontal="left" vertical="center" readingOrder="1"/>
    </xf>
    <xf numFmtId="0" fontId="21" fillId="0" borderId="0" xfId="0" applyFont="1"/>
    <xf numFmtId="0" fontId="18" fillId="0" borderId="0" xfId="0" applyFont="1" applyAlignment="1">
      <alignment wrapText="1"/>
    </xf>
    <xf numFmtId="0" fontId="2" fillId="2" borderId="74" xfId="7" applyFont="1" applyFill="1" applyBorder="1" applyAlignment="1">
      <alignment vertical="top"/>
    </xf>
    <xf numFmtId="0" fontId="2" fillId="2" borderId="0" xfId="7" applyFont="1" applyFill="1" applyBorder="1" applyAlignment="1">
      <alignment vertical="top"/>
    </xf>
    <xf numFmtId="167" fontId="10" fillId="2" borderId="0" xfId="15" applyNumberFormat="1" applyFont="1" applyFill="1" applyAlignment="1">
      <alignment vertical="top" wrapText="1"/>
    </xf>
    <xf numFmtId="0" fontId="10" fillId="2" borderId="0" xfId="7" applyFont="1" applyFill="1" applyAlignment="1">
      <alignment vertical="top"/>
    </xf>
    <xf numFmtId="0" fontId="2" fillId="2" borderId="0" xfId="1" applyFont="1" applyFill="1" applyAlignment="1">
      <alignment vertical="top" wrapText="1"/>
    </xf>
    <xf numFmtId="166" fontId="23" fillId="6" borderId="14" xfId="14" applyNumberFormat="1" applyFont="1" applyFill="1" applyBorder="1" applyAlignment="1">
      <alignment vertical="center" wrapText="1"/>
    </xf>
    <xf numFmtId="0" fontId="16" fillId="0" borderId="0" xfId="0" applyFont="1" applyAlignment="1">
      <alignment horizontal="left" vertical="top" readingOrder="1"/>
    </xf>
    <xf numFmtId="0" fontId="16" fillId="0" borderId="0" xfId="0" applyFont="1" applyAlignment="1">
      <alignment horizontal="justify" vertical="top" wrapText="1" readingOrder="1"/>
    </xf>
    <xf numFmtId="0" fontId="8" fillId="0" borderId="0" xfId="0" applyFont="1" applyAlignment="1">
      <alignment horizontal="justify" vertical="top" wrapText="1" readingOrder="1"/>
    </xf>
    <xf numFmtId="0" fontId="25" fillId="0" borderId="0" xfId="0" applyFont="1" applyAlignment="1">
      <alignment horizontal="justify" vertical="top" readingOrder="1"/>
    </xf>
    <xf numFmtId="0" fontId="17" fillId="0" borderId="0" xfId="0" applyFont="1" applyAlignment="1">
      <alignment horizontal="justify" vertical="top"/>
    </xf>
    <xf numFmtId="0" fontId="17" fillId="0" borderId="0" xfId="0" applyFont="1" applyAlignment="1">
      <alignment horizontal="justify" vertical="top" readingOrder="1"/>
    </xf>
    <xf numFmtId="0" fontId="16" fillId="0" borderId="0" xfId="0" applyFont="1" applyAlignment="1">
      <alignment horizontal="justify" vertical="top" readingOrder="1"/>
    </xf>
    <xf numFmtId="0" fontId="8" fillId="0" borderId="0" xfId="0" applyFont="1" applyAlignment="1">
      <alignment horizontal="justify" vertical="top" wrapText="1"/>
    </xf>
    <xf numFmtId="0" fontId="18" fillId="0" borderId="0" xfId="0" applyFont="1" applyAlignment="1">
      <alignment horizontal="justify" wrapText="1"/>
    </xf>
    <xf numFmtId="0" fontId="18" fillId="0" borderId="0" xfId="0" applyFont="1" applyAlignment="1">
      <alignment horizontal="center"/>
    </xf>
    <xf numFmtId="0" fontId="18" fillId="0" borderId="0" xfId="0" applyFont="1" applyAlignment="1">
      <alignment horizontal="justify" vertical="center" wrapText="1" readingOrder="1"/>
    </xf>
    <xf numFmtId="0" fontId="2" fillId="2" borderId="0" xfId="1" applyFont="1" applyFill="1" applyAlignment="1">
      <alignment vertical="top" wrapText="1"/>
    </xf>
    <xf numFmtId="0" fontId="5" fillId="6" borderId="3" xfId="1" applyFont="1" applyFill="1" applyBorder="1" applyAlignment="1">
      <alignment horizontal="left" wrapText="1"/>
    </xf>
    <xf numFmtId="0" fontId="5" fillId="6" borderId="81" xfId="1" applyFont="1" applyFill="1" applyBorder="1" applyAlignment="1">
      <alignment horizontal="left" wrapText="1"/>
    </xf>
    <xf numFmtId="3" fontId="2" fillId="0" borderId="42" xfId="5" applyNumberFormat="1" applyFont="1" applyFill="1" applyBorder="1" applyAlignment="1">
      <alignment horizontal="left" vertical="top" wrapText="1"/>
    </xf>
    <xf numFmtId="0" fontId="5" fillId="6" borderId="36" xfId="7" applyFont="1" applyFill="1" applyBorder="1" applyAlignment="1">
      <alignment horizontal="left" vertical="center" wrapText="1"/>
    </xf>
    <xf numFmtId="0" fontId="4" fillId="6" borderId="35" xfId="7" applyFont="1" applyFill="1" applyBorder="1" applyAlignment="1">
      <alignment horizontal="left" vertical="center" wrapText="1"/>
    </xf>
    <xf numFmtId="3" fontId="2" fillId="0" borderId="42" xfId="5" applyNumberFormat="1" applyFont="1" applyFill="1" applyBorder="1" applyAlignment="1">
      <alignment horizontal="justify" vertical="top" wrapText="1"/>
    </xf>
  </cellXfs>
  <cellStyles count="16">
    <cellStyle name="Milliers" xfId="14" builtinId="3"/>
    <cellStyle name="Milliers 2" xfId="5" xr:uid="{00000000-0005-0000-0000-000001000000}"/>
    <cellStyle name="Milliers 2 2" xfId="8" xr:uid="{00000000-0005-0000-0000-000002000000}"/>
    <cellStyle name="Milliers 3" xfId="9" xr:uid="{00000000-0005-0000-0000-000003000000}"/>
    <cellStyle name="Milliers_ScatPers" xfId="3" xr:uid="{00000000-0005-0000-0000-000004000000}"/>
    <cellStyle name="Normal" xfId="0" builtinId="0"/>
    <cellStyle name="Normal 2" xfId="1" xr:uid="{00000000-0005-0000-0000-000006000000}"/>
    <cellStyle name="Normal 2 2" xfId="10" xr:uid="{00000000-0005-0000-0000-000007000000}"/>
    <cellStyle name="Normal 3" xfId="11" xr:uid="{00000000-0005-0000-0000-000008000000}"/>
    <cellStyle name="Normal 3 2" xfId="7" xr:uid="{00000000-0005-0000-0000-000009000000}"/>
    <cellStyle name="Normal_cat étab_1" xfId="6" xr:uid="{00000000-0005-0000-0000-00000A000000}"/>
    <cellStyle name="Normal_Feuil2" xfId="4" xr:uid="{00000000-0005-0000-0000-00000B000000}"/>
    <cellStyle name="Normal_SousCatsPerso2002-2003" xfId="2" xr:uid="{00000000-0005-0000-0000-00000C000000}"/>
    <cellStyle name="Pourcentage" xfId="15" builtinId="5"/>
    <cellStyle name="Pourcentage 2" xfId="12" xr:uid="{00000000-0005-0000-0000-00000D000000}"/>
    <cellStyle name="Pourcentage 3"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6.xml.rels><?xml version="1.0" encoding="UTF-8" standalone="yes"?>
<Relationships xmlns="http://schemas.openxmlformats.org/package/2006/relationships"><Relationship Id="rId1" Type="http://schemas.openxmlformats.org/officeDocument/2006/relationships/image" Target="../media/image1.tiff"/></Relationships>
</file>

<file path=xl/drawings/_rels/drawing7.x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2882900</xdr:colOff>
      <xdr:row>78</xdr:row>
      <xdr:rowOff>165100</xdr:rowOff>
    </xdr:from>
    <xdr:to>
      <xdr:col>2</xdr:col>
      <xdr:colOff>4616450</xdr:colOff>
      <xdr:row>81</xdr:row>
      <xdr:rowOff>155575</xdr:rowOff>
    </xdr:to>
    <xdr:pic>
      <xdr:nvPicPr>
        <xdr:cNvPr id="2" name="Image 1" descr="C:\Users\begda\AppData\Local\Microsoft\Windows\Temporary Internet Files\Content.Word\QUEBi2c.t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49100" y="16941800"/>
          <a:ext cx="1733550" cy="5238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61</xdr:row>
      <xdr:rowOff>11906</xdr:rowOff>
    </xdr:from>
    <xdr:to>
      <xdr:col>1</xdr:col>
      <xdr:colOff>1872615</xdr:colOff>
      <xdr:row>63</xdr:row>
      <xdr:rowOff>154781</xdr:rowOff>
    </xdr:to>
    <xdr:pic>
      <xdr:nvPicPr>
        <xdr:cNvPr id="3" name="Image 2" descr="C:\Users\begda\AppData\Local\Microsoft\Windows\Temporary Internet Files\Content.Word\QUEBi2c.tif">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72813" y="15263812"/>
          <a:ext cx="1733550" cy="5238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670722</xdr:colOff>
      <xdr:row>131</xdr:row>
      <xdr:rowOff>107150</xdr:rowOff>
    </xdr:from>
    <xdr:to>
      <xdr:col>14</xdr:col>
      <xdr:colOff>5418</xdr:colOff>
      <xdr:row>136</xdr:row>
      <xdr:rowOff>40775</xdr:rowOff>
    </xdr:to>
    <xdr:pic>
      <xdr:nvPicPr>
        <xdr:cNvPr id="7" name="Image 6" descr="C:\Users\begda\AppData\Local\Microsoft\Windows\Temporary Internet Files\Content.Word\QUEBi2c.tif">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672097" y="22848088"/>
          <a:ext cx="2144571" cy="648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345280</xdr:colOff>
      <xdr:row>71</xdr:row>
      <xdr:rowOff>35721</xdr:rowOff>
    </xdr:from>
    <xdr:to>
      <xdr:col>12</xdr:col>
      <xdr:colOff>799164</xdr:colOff>
      <xdr:row>74</xdr:row>
      <xdr:rowOff>112221</xdr:rowOff>
    </xdr:to>
    <xdr:pic>
      <xdr:nvPicPr>
        <xdr:cNvPr id="3" name="Image 2" descr="C:\Users\begda\AppData\Local\Microsoft\Windows\Temporary Internet Files\Content.Word\QUEBi2c.tif">
          <a:extLst>
            <a:ext uri="{FF2B5EF4-FFF2-40B4-BE49-F238E27FC236}">
              <a16:creationId xmlns:a16="http://schemas.microsoft.com/office/drawing/2014/main" id="{9ADAA78C-EA78-4025-9085-213D62EFBA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560843" y="13787440"/>
          <a:ext cx="2144571" cy="648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42</xdr:col>
      <xdr:colOff>23814</xdr:colOff>
      <xdr:row>93</xdr:row>
      <xdr:rowOff>83347</xdr:rowOff>
    </xdr:from>
    <xdr:to>
      <xdr:col>44</xdr:col>
      <xdr:colOff>763447</xdr:colOff>
      <xdr:row>96</xdr:row>
      <xdr:rowOff>159847</xdr:rowOff>
    </xdr:to>
    <xdr:pic>
      <xdr:nvPicPr>
        <xdr:cNvPr id="3" name="Image 2" descr="C:\Users\begda\AppData\Local\Microsoft\Windows\Temporary Internet Files\Content.Word\QUEBi2c.tif">
          <a:extLst>
            <a:ext uri="{FF2B5EF4-FFF2-40B4-BE49-F238E27FC236}">
              <a16:creationId xmlns:a16="http://schemas.microsoft.com/office/drawing/2014/main" id="{81D6DFF0-AA52-47E4-951C-E3458960A3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6171189" y="16633035"/>
          <a:ext cx="2144571" cy="648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23</xdr:col>
      <xdr:colOff>44450</xdr:colOff>
      <xdr:row>13</xdr:row>
      <xdr:rowOff>41275</xdr:rowOff>
    </xdr:from>
    <xdr:to>
      <xdr:col>24</xdr:col>
      <xdr:colOff>876935</xdr:colOff>
      <xdr:row>16</xdr:row>
      <xdr:rowOff>0</xdr:rowOff>
    </xdr:to>
    <xdr:pic>
      <xdr:nvPicPr>
        <xdr:cNvPr id="2" name="Image 1" descr="C:\Users\begda\AppData\Local\Microsoft\Windows\Temporary Internet Files\Content.Word\QUEBi2c.tif">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04625" y="4518025"/>
          <a:ext cx="1765935" cy="5302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40</xdr:col>
      <xdr:colOff>595314</xdr:colOff>
      <xdr:row>34</xdr:row>
      <xdr:rowOff>59535</xdr:rowOff>
    </xdr:from>
    <xdr:to>
      <xdr:col>41</xdr:col>
      <xdr:colOff>1489729</xdr:colOff>
      <xdr:row>38</xdr:row>
      <xdr:rowOff>136035</xdr:rowOff>
    </xdr:to>
    <xdr:pic>
      <xdr:nvPicPr>
        <xdr:cNvPr id="3" name="Image 2" descr="C:\Users\begda\AppData\Local\Microsoft\Windows\Temporary Internet Files\Content.Word\QUEBi2c.tif">
          <a:extLst>
            <a:ext uri="{FF2B5EF4-FFF2-40B4-BE49-F238E27FC236}">
              <a16:creationId xmlns:a16="http://schemas.microsoft.com/office/drawing/2014/main" id="{BE714C04-BD16-410B-A8A9-EA77E5A47C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601814" y="10846598"/>
          <a:ext cx="2144571" cy="6480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86"/>
  <sheetViews>
    <sheetView showGridLines="0" topLeftCell="A31" zoomScale="85" zoomScaleNormal="85" zoomScaleSheetLayoutView="55" workbookViewId="0">
      <selection activeCell="A37" sqref="A37"/>
    </sheetView>
  </sheetViews>
  <sheetFormatPr baseColWidth="10" defaultColWidth="190.85546875" defaultRowHeight="14.25" x14ac:dyDescent="0.2"/>
  <cols>
    <col min="1" max="1" width="75.42578125" style="80" customWidth="1"/>
    <col min="2" max="2" width="59" style="85" customWidth="1"/>
    <col min="3" max="3" width="73.28515625" style="85" customWidth="1"/>
    <col min="4" max="4" width="75.42578125" style="1" customWidth="1"/>
    <col min="5" max="5" width="37.28515625" style="1" customWidth="1"/>
    <col min="6" max="6" width="14" style="1" customWidth="1"/>
    <col min="7" max="7" width="10.42578125" style="1" customWidth="1"/>
    <col min="8" max="8" width="39.5703125" style="1" customWidth="1"/>
    <col min="9" max="9" width="58.5703125" style="1" customWidth="1"/>
    <col min="10" max="11" width="39.5703125" style="1" customWidth="1"/>
    <col min="12" max="16384" width="190.85546875" style="1"/>
  </cols>
  <sheetData>
    <row r="1" spans="1:3" ht="15" customHeight="1" x14ac:dyDescent="0.2">
      <c r="B1" s="80"/>
      <c r="C1" s="80"/>
    </row>
    <row r="2" spans="1:3" s="233" customFormat="1" ht="24" customHeight="1" x14ac:dyDescent="0.25">
      <c r="A2" s="233" t="s">
        <v>71</v>
      </c>
    </row>
    <row r="3" spans="1:3" ht="15" customHeight="1" x14ac:dyDescent="0.2">
      <c r="A3" s="81" t="s">
        <v>72</v>
      </c>
      <c r="B3" s="80"/>
      <c r="C3" s="80"/>
    </row>
    <row r="4" spans="1:3" ht="29.25" customHeight="1" x14ac:dyDescent="0.2">
      <c r="A4" s="302" t="s">
        <v>211</v>
      </c>
      <c r="B4" s="302"/>
      <c r="C4" s="302"/>
    </row>
    <row r="5" spans="1:3" x14ac:dyDescent="0.2">
      <c r="A5" s="302"/>
      <c r="B5" s="302"/>
      <c r="C5" s="302"/>
    </row>
    <row r="6" spans="1:3" ht="15" customHeight="1" x14ac:dyDescent="0.2">
      <c r="A6" s="82"/>
      <c r="B6" s="80"/>
      <c r="C6" s="80"/>
    </row>
    <row r="7" spans="1:3" ht="15" customHeight="1" x14ac:dyDescent="0.2">
      <c r="A7" s="81" t="s">
        <v>73</v>
      </c>
      <c r="B7" s="80"/>
      <c r="C7" s="80"/>
    </row>
    <row r="8" spans="1:3" ht="57" customHeight="1" x14ac:dyDescent="0.2">
      <c r="A8" s="302" t="s">
        <v>161</v>
      </c>
      <c r="B8" s="302"/>
      <c r="C8" s="302"/>
    </row>
    <row r="9" spans="1:3" ht="15" customHeight="1" x14ac:dyDescent="0.2">
      <c r="A9" s="82"/>
      <c r="B9" s="80"/>
      <c r="C9" s="80"/>
    </row>
    <row r="10" spans="1:3" ht="61.5" customHeight="1" x14ac:dyDescent="0.2">
      <c r="A10" s="303" t="s">
        <v>172</v>
      </c>
      <c r="B10" s="303"/>
      <c r="C10" s="303"/>
    </row>
    <row r="11" spans="1:3" ht="15" customHeight="1" x14ac:dyDescent="0.2">
      <c r="A11" s="215"/>
      <c r="B11" s="80"/>
      <c r="C11" s="80"/>
    </row>
    <row r="12" spans="1:3" ht="44.25" customHeight="1" x14ac:dyDescent="0.2">
      <c r="A12" s="304" t="s">
        <v>173</v>
      </c>
      <c r="B12" s="304"/>
      <c r="C12" s="304"/>
    </row>
    <row r="13" spans="1:3" ht="15" customHeight="1" x14ac:dyDescent="0.2">
      <c r="A13" s="82"/>
      <c r="B13" s="80"/>
      <c r="C13" s="80"/>
    </row>
    <row r="14" spans="1:3" ht="48.75" customHeight="1" x14ac:dyDescent="0.2">
      <c r="A14" s="305" t="s">
        <v>89</v>
      </c>
      <c r="B14" s="305"/>
      <c r="C14" s="305"/>
    </row>
    <row r="15" spans="1:3" ht="15" customHeight="1" x14ac:dyDescent="0.2">
      <c r="A15" s="83"/>
      <c r="B15" s="80"/>
      <c r="C15" s="80"/>
    </row>
    <row r="16" spans="1:3" s="26" customFormat="1" ht="36" customHeight="1" x14ac:dyDescent="0.2">
      <c r="A16" s="305" t="s">
        <v>90</v>
      </c>
      <c r="B16" s="305"/>
      <c r="C16" s="305"/>
    </row>
    <row r="17" spans="1:3" ht="15" customHeight="1" x14ac:dyDescent="0.2">
      <c r="A17" s="83"/>
      <c r="B17" s="80"/>
      <c r="C17" s="80"/>
    </row>
    <row r="18" spans="1:3" ht="15" customHeight="1" x14ac:dyDescent="0.2">
      <c r="A18" s="306" t="s">
        <v>74</v>
      </c>
      <c r="B18" s="306"/>
      <c r="C18" s="306"/>
    </row>
    <row r="19" spans="1:3" ht="15" customHeight="1" x14ac:dyDescent="0.2">
      <c r="A19" s="84"/>
      <c r="B19" s="80"/>
      <c r="C19" s="80"/>
    </row>
    <row r="20" spans="1:3" ht="48.75" customHeight="1" x14ac:dyDescent="0.2">
      <c r="A20" s="306" t="s">
        <v>91</v>
      </c>
      <c r="B20" s="306"/>
      <c r="C20" s="306"/>
    </row>
    <row r="21" spans="1:3" ht="15" customHeight="1" x14ac:dyDescent="0.2">
      <c r="A21" s="82"/>
      <c r="B21" s="80"/>
      <c r="C21" s="80"/>
    </row>
    <row r="22" spans="1:3" ht="44.25" customHeight="1" x14ac:dyDescent="0.2">
      <c r="A22" s="306" t="s">
        <v>92</v>
      </c>
      <c r="B22" s="306"/>
      <c r="C22" s="306"/>
    </row>
    <row r="23" spans="1:3" ht="15" customHeight="1" x14ac:dyDescent="0.2">
      <c r="A23" s="307" t="s">
        <v>162</v>
      </c>
      <c r="B23" s="307"/>
      <c r="C23" s="307"/>
    </row>
    <row r="24" spans="1:3" ht="40.5" customHeight="1" x14ac:dyDescent="0.2">
      <c r="A24" s="307"/>
      <c r="B24" s="307"/>
      <c r="C24" s="307"/>
    </row>
    <row r="25" spans="1:3" ht="27.75" customHeight="1" x14ac:dyDescent="0.2">
      <c r="A25" s="307" t="s">
        <v>163</v>
      </c>
      <c r="B25" s="307"/>
      <c r="C25" s="307"/>
    </row>
    <row r="26" spans="1:3" ht="21" customHeight="1" x14ac:dyDescent="0.2">
      <c r="A26" s="126"/>
      <c r="B26" s="126"/>
      <c r="C26" s="126"/>
    </row>
    <row r="27" spans="1:3" ht="15" customHeight="1" x14ac:dyDescent="0.2">
      <c r="A27" s="306" t="s">
        <v>75</v>
      </c>
      <c r="B27" s="306"/>
      <c r="C27" s="306"/>
    </row>
    <row r="28" spans="1:3" ht="9.75" customHeight="1" x14ac:dyDescent="0.2">
      <c r="A28" s="306"/>
      <c r="B28" s="306"/>
      <c r="C28" s="306"/>
    </row>
    <row r="29" spans="1:3" ht="15" customHeight="1" x14ac:dyDescent="0.2">
      <c r="A29" s="301" t="s">
        <v>76</v>
      </c>
      <c r="B29" s="301"/>
      <c r="C29" s="301"/>
    </row>
    <row r="30" spans="1:3" ht="15" customHeight="1" x14ac:dyDescent="0.2">
      <c r="A30" s="301" t="s">
        <v>77</v>
      </c>
      <c r="B30" s="301"/>
      <c r="C30" s="301"/>
    </row>
    <row r="31" spans="1:3" ht="15" customHeight="1" x14ac:dyDescent="0.2">
      <c r="A31" s="301" t="s">
        <v>78</v>
      </c>
      <c r="B31" s="301"/>
      <c r="C31" s="301"/>
    </row>
    <row r="32" spans="1:3" s="206" customFormat="1" ht="15" customHeight="1" x14ac:dyDescent="0.2">
      <c r="A32" s="205" t="s">
        <v>154</v>
      </c>
      <c r="B32" s="205"/>
      <c r="C32" s="205"/>
    </row>
    <row r="33" spans="1:3" ht="15" customHeight="1" x14ac:dyDescent="0.2">
      <c r="A33" s="82"/>
      <c r="B33" s="80"/>
      <c r="C33" s="80"/>
    </row>
    <row r="34" spans="1:3" ht="15" customHeight="1" x14ac:dyDescent="0.2">
      <c r="A34" s="81" t="s">
        <v>79</v>
      </c>
      <c r="B34" s="80"/>
      <c r="C34" s="80"/>
    </row>
    <row r="35" spans="1:3" ht="15" customHeight="1" x14ac:dyDescent="0.2">
      <c r="A35" s="204" t="s">
        <v>147</v>
      </c>
      <c r="B35" s="204"/>
      <c r="C35" s="204"/>
    </row>
    <row r="36" spans="1:3" ht="15" customHeight="1" x14ac:dyDescent="0.2">
      <c r="A36" s="82" t="s">
        <v>80</v>
      </c>
      <c r="B36" s="80"/>
      <c r="C36" s="80"/>
    </row>
    <row r="37" spans="1:3" ht="15" customHeight="1" x14ac:dyDescent="0.2">
      <c r="A37" s="82" t="s">
        <v>81</v>
      </c>
      <c r="B37" s="80"/>
      <c r="C37" s="80"/>
    </row>
    <row r="38" spans="1:3" ht="15" customHeight="1" x14ac:dyDescent="0.2">
      <c r="A38" s="82" t="s">
        <v>82</v>
      </c>
      <c r="B38" s="80"/>
      <c r="C38" s="80"/>
    </row>
    <row r="39" spans="1:3" ht="15" customHeight="1" x14ac:dyDescent="0.2">
      <c r="A39" s="126" t="s">
        <v>148</v>
      </c>
      <c r="B39" s="80"/>
      <c r="C39" s="80"/>
    </row>
    <row r="40" spans="1:3" ht="15" customHeight="1" x14ac:dyDescent="0.2">
      <c r="A40" s="126" t="s">
        <v>80</v>
      </c>
      <c r="B40" s="80"/>
      <c r="C40" s="80"/>
    </row>
    <row r="41" spans="1:3" ht="15" customHeight="1" x14ac:dyDescent="0.2">
      <c r="A41" s="126" t="s">
        <v>81</v>
      </c>
      <c r="B41" s="80"/>
      <c r="C41" s="80"/>
    </row>
    <row r="42" spans="1:3" ht="15" customHeight="1" x14ac:dyDescent="0.2">
      <c r="A42" s="126" t="s">
        <v>82</v>
      </c>
      <c r="B42" s="80"/>
      <c r="C42" s="80"/>
    </row>
    <row r="43" spans="1:3" ht="15" customHeight="1" x14ac:dyDescent="0.2">
      <c r="A43" s="82" t="s">
        <v>83</v>
      </c>
      <c r="B43" s="80"/>
      <c r="C43" s="80"/>
    </row>
    <row r="44" spans="1:3" x14ac:dyDescent="0.2">
      <c r="A44" s="82" t="s">
        <v>81</v>
      </c>
      <c r="B44" s="80"/>
      <c r="C44" s="80"/>
    </row>
    <row r="45" spans="1:3" x14ac:dyDescent="0.2">
      <c r="A45" s="82" t="s">
        <v>82</v>
      </c>
      <c r="B45" s="80"/>
      <c r="C45" s="80"/>
    </row>
    <row r="46" spans="1:3" x14ac:dyDescent="0.2">
      <c r="A46" s="301" t="s">
        <v>146</v>
      </c>
      <c r="B46" s="301"/>
      <c r="C46" s="301"/>
    </row>
    <row r="47" spans="1:3" x14ac:dyDescent="0.2">
      <c r="A47" s="82" t="s">
        <v>80</v>
      </c>
      <c r="B47" s="80"/>
      <c r="C47" s="80"/>
    </row>
    <row r="48" spans="1:3" x14ac:dyDescent="0.2">
      <c r="A48" s="82" t="s">
        <v>81</v>
      </c>
      <c r="B48" s="80"/>
      <c r="C48" s="80"/>
    </row>
    <row r="49" spans="1:3" x14ac:dyDescent="0.2">
      <c r="A49" s="82" t="s">
        <v>82</v>
      </c>
      <c r="B49" s="80"/>
      <c r="C49" s="80"/>
    </row>
    <row r="50" spans="1:3" x14ac:dyDescent="0.2">
      <c r="A50" s="301" t="s">
        <v>149</v>
      </c>
      <c r="B50" s="301"/>
      <c r="C50" s="301"/>
    </row>
    <row r="51" spans="1:3" x14ac:dyDescent="0.2">
      <c r="A51" s="82" t="s">
        <v>84</v>
      </c>
      <c r="B51" s="80"/>
      <c r="C51" s="80"/>
    </row>
    <row r="52" spans="1:3" x14ac:dyDescent="0.2">
      <c r="A52" s="82" t="s">
        <v>85</v>
      </c>
      <c r="B52" s="80"/>
      <c r="C52" s="80"/>
    </row>
    <row r="53" spans="1:3" x14ac:dyDescent="0.2">
      <c r="A53" s="82" t="s">
        <v>86</v>
      </c>
      <c r="B53" s="80"/>
      <c r="C53" s="80"/>
    </row>
    <row r="54" spans="1:3" x14ac:dyDescent="0.2">
      <c r="A54" s="83" t="s">
        <v>87</v>
      </c>
      <c r="B54" s="80"/>
      <c r="C54" s="80"/>
    </row>
    <row r="55" spans="1:3" x14ac:dyDescent="0.2">
      <c r="A55" s="83"/>
      <c r="B55" s="80"/>
      <c r="C55" s="80"/>
    </row>
    <row r="56" spans="1:3" x14ac:dyDescent="0.2">
      <c r="A56" s="83"/>
      <c r="B56" s="80"/>
      <c r="C56" s="80"/>
    </row>
    <row r="57" spans="1:3" x14ac:dyDescent="0.2">
      <c r="A57" s="83"/>
      <c r="B57" s="80"/>
      <c r="C57" s="80"/>
    </row>
    <row r="58" spans="1:3" x14ac:dyDescent="0.2">
      <c r="A58" s="83"/>
      <c r="B58" s="80"/>
      <c r="C58" s="80"/>
    </row>
    <row r="59" spans="1:3" x14ac:dyDescent="0.2">
      <c r="A59" s="83"/>
      <c r="B59" s="80"/>
      <c r="C59" s="80"/>
    </row>
    <row r="60" spans="1:3" x14ac:dyDescent="0.2">
      <c r="A60" s="83"/>
      <c r="B60" s="80"/>
      <c r="C60" s="80"/>
    </row>
    <row r="61" spans="1:3" x14ac:dyDescent="0.2">
      <c r="A61" s="83"/>
      <c r="B61" s="80"/>
      <c r="C61" s="80"/>
    </row>
    <row r="62" spans="1:3" x14ac:dyDescent="0.2">
      <c r="A62" s="83"/>
      <c r="B62" s="80"/>
      <c r="C62" s="80"/>
    </row>
    <row r="63" spans="1:3" x14ac:dyDescent="0.2">
      <c r="A63" s="83"/>
      <c r="B63" s="80"/>
      <c r="C63" s="80"/>
    </row>
    <row r="64" spans="1:3" x14ac:dyDescent="0.2">
      <c r="A64" s="83"/>
      <c r="B64" s="80"/>
      <c r="C64" s="80"/>
    </row>
    <row r="65" spans="1:3" x14ac:dyDescent="0.2">
      <c r="A65" s="83"/>
      <c r="B65" s="80"/>
      <c r="C65" s="80"/>
    </row>
    <row r="66" spans="1:3" x14ac:dyDescent="0.2">
      <c r="A66" s="83"/>
      <c r="B66" s="80"/>
      <c r="C66" s="80"/>
    </row>
    <row r="67" spans="1:3" x14ac:dyDescent="0.2">
      <c r="A67" s="83"/>
      <c r="B67" s="80"/>
      <c r="C67" s="80"/>
    </row>
    <row r="68" spans="1:3" x14ac:dyDescent="0.2">
      <c r="A68" s="83"/>
      <c r="B68" s="80"/>
      <c r="C68" s="80"/>
    </row>
    <row r="69" spans="1:3" x14ac:dyDescent="0.2">
      <c r="A69" s="83"/>
      <c r="B69" s="80"/>
      <c r="C69" s="80"/>
    </row>
    <row r="70" spans="1:3" x14ac:dyDescent="0.2">
      <c r="A70" s="83"/>
      <c r="B70" s="80"/>
      <c r="C70" s="80"/>
    </row>
    <row r="71" spans="1:3" x14ac:dyDescent="0.2">
      <c r="A71" s="83"/>
      <c r="B71" s="80"/>
      <c r="C71" s="80"/>
    </row>
    <row r="72" spans="1:3" x14ac:dyDescent="0.2">
      <c r="A72" s="83"/>
      <c r="B72" s="80"/>
      <c r="C72" s="80"/>
    </row>
    <row r="73" spans="1:3" x14ac:dyDescent="0.2">
      <c r="A73" s="83"/>
      <c r="B73" s="80"/>
      <c r="C73" s="80"/>
    </row>
    <row r="74" spans="1:3" x14ac:dyDescent="0.2">
      <c r="A74" s="83"/>
      <c r="B74" s="80"/>
      <c r="C74" s="80"/>
    </row>
    <row r="75" spans="1:3" x14ac:dyDescent="0.2">
      <c r="A75" s="83"/>
      <c r="B75" s="80"/>
      <c r="C75" s="80"/>
    </row>
    <row r="76" spans="1:3" x14ac:dyDescent="0.2">
      <c r="A76" s="83"/>
      <c r="B76" s="80"/>
      <c r="C76" s="80"/>
    </row>
    <row r="77" spans="1:3" x14ac:dyDescent="0.2">
      <c r="A77" s="83"/>
      <c r="B77" s="80"/>
      <c r="C77" s="80"/>
    </row>
    <row r="78" spans="1:3" x14ac:dyDescent="0.2">
      <c r="A78" s="83"/>
      <c r="B78" s="80"/>
      <c r="C78" s="80"/>
    </row>
    <row r="79" spans="1:3" x14ac:dyDescent="0.2">
      <c r="A79" s="83"/>
      <c r="B79" s="80"/>
      <c r="C79" s="80"/>
    </row>
    <row r="86" ht="45.75" customHeight="1" x14ac:dyDescent="0.2"/>
  </sheetData>
  <sheetProtection selectLockedCells="1"/>
  <mergeCells count="18">
    <mergeCell ref="A27:C28"/>
    <mergeCell ref="A16:C16"/>
    <mergeCell ref="A18:C18"/>
    <mergeCell ref="A20:C20"/>
    <mergeCell ref="A22:C22"/>
    <mergeCell ref="A23:C24"/>
    <mergeCell ref="A25:C25"/>
    <mergeCell ref="A4:C4"/>
    <mergeCell ref="A8:C8"/>
    <mergeCell ref="A10:C10"/>
    <mergeCell ref="A12:C12"/>
    <mergeCell ref="A14:C14"/>
    <mergeCell ref="A5:C5"/>
    <mergeCell ref="A50:C50"/>
    <mergeCell ref="A29:C29"/>
    <mergeCell ref="A30:C30"/>
    <mergeCell ref="A31:C31"/>
    <mergeCell ref="A46:C46"/>
  </mergeCells>
  <printOptions horizontalCentered="1"/>
  <pageMargins left="0.43307086614173229" right="0.43307086614173229" top="0.74803149606299213" bottom="0.74803149606299213" header="0.31496062992125984" footer="0.31496062992125984"/>
  <pageSetup paperSize="5" scale="80" fitToHeight="0" orientation="landscape" r:id="rId1"/>
  <headerFooter alignWithMargins="0">
    <oddFooter>&amp;R&amp;G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9"/>
  <sheetViews>
    <sheetView showGridLines="0" zoomScale="80" zoomScaleNormal="80" zoomScaleSheetLayoutView="85" workbookViewId="0">
      <selection activeCell="A37" sqref="A37"/>
    </sheetView>
  </sheetViews>
  <sheetFormatPr baseColWidth="10" defaultRowHeight="15" x14ac:dyDescent="0.25"/>
  <cols>
    <col min="1" max="1" width="164.5703125" style="24" customWidth="1"/>
    <col min="2" max="2" width="32.5703125" customWidth="1"/>
    <col min="14" max="14" width="16.85546875" customWidth="1"/>
  </cols>
  <sheetData>
    <row r="1" spans="1:7" x14ac:dyDescent="0.25">
      <c r="A1" s="22" t="s">
        <v>97</v>
      </c>
      <c r="B1" s="14"/>
      <c r="C1" s="14"/>
      <c r="D1" s="14"/>
      <c r="E1" s="14"/>
      <c r="F1" s="14"/>
      <c r="G1" s="14"/>
    </row>
    <row r="2" spans="1:7" x14ac:dyDescent="0.25">
      <c r="A2" s="22"/>
      <c r="B2" s="14"/>
      <c r="C2" s="14"/>
      <c r="D2" s="14"/>
      <c r="E2" s="14"/>
      <c r="F2" s="14"/>
      <c r="G2" s="14"/>
    </row>
    <row r="3" spans="1:7" ht="15.75" x14ac:dyDescent="0.25">
      <c r="A3" s="210" t="s">
        <v>189</v>
      </c>
      <c r="B3" s="14"/>
      <c r="C3" s="14"/>
      <c r="D3" s="14"/>
      <c r="E3" s="14"/>
      <c r="F3" s="14"/>
      <c r="G3" s="14"/>
    </row>
    <row r="4" spans="1:7" x14ac:dyDescent="0.25">
      <c r="A4" s="290" t="s">
        <v>190</v>
      </c>
      <c r="B4" s="14"/>
      <c r="C4" s="14"/>
      <c r="D4" s="14"/>
      <c r="E4" s="14"/>
      <c r="F4" s="14"/>
      <c r="G4" s="14"/>
    </row>
    <row r="5" spans="1:7" x14ac:dyDescent="0.25">
      <c r="A5" s="290"/>
      <c r="B5" s="14"/>
      <c r="C5" s="14"/>
      <c r="D5" s="14"/>
      <c r="E5" s="14"/>
      <c r="F5" s="14"/>
      <c r="G5" s="14"/>
    </row>
    <row r="6" spans="1:7" x14ac:dyDescent="0.25">
      <c r="A6" s="292" t="s">
        <v>191</v>
      </c>
      <c r="B6" s="14"/>
      <c r="C6" s="14"/>
      <c r="D6" s="14"/>
      <c r="E6" s="14"/>
      <c r="F6" s="14"/>
      <c r="G6" s="14"/>
    </row>
    <row r="7" spans="1:7" ht="171" x14ac:dyDescent="0.25">
      <c r="A7" s="291" t="s">
        <v>208</v>
      </c>
      <c r="B7" s="14"/>
      <c r="C7" s="14"/>
      <c r="D7" s="14"/>
      <c r="E7" s="14"/>
      <c r="F7" s="14"/>
      <c r="G7" s="14"/>
    </row>
    <row r="8" spans="1:7" x14ac:dyDescent="0.25">
      <c r="A8" s="291"/>
      <c r="B8" s="14"/>
      <c r="C8" s="14"/>
      <c r="D8" s="14"/>
      <c r="E8" s="14"/>
      <c r="F8" s="14"/>
      <c r="G8" s="14"/>
    </row>
    <row r="9" spans="1:7" x14ac:dyDescent="0.25">
      <c r="A9" s="293" t="s">
        <v>192</v>
      </c>
      <c r="B9" s="14"/>
      <c r="C9" s="14"/>
      <c r="D9" s="14"/>
      <c r="E9" s="14"/>
      <c r="F9" s="14"/>
      <c r="G9" s="14"/>
    </row>
    <row r="10" spans="1:7" ht="43.5" x14ac:dyDescent="0.25">
      <c r="A10" s="294" t="s">
        <v>193</v>
      </c>
      <c r="B10" s="14"/>
      <c r="C10" s="14"/>
      <c r="D10" s="14"/>
      <c r="E10" s="14"/>
      <c r="F10" s="14"/>
      <c r="G10" s="14"/>
    </row>
    <row r="11" spans="1:7" x14ac:dyDescent="0.25">
      <c r="A11" s="22"/>
      <c r="B11" s="14"/>
      <c r="C11" s="14"/>
      <c r="D11" s="14"/>
      <c r="E11" s="14"/>
      <c r="F11" s="14"/>
      <c r="G11" s="14"/>
    </row>
    <row r="12" spans="1:7" ht="15.75" x14ac:dyDescent="0.25">
      <c r="A12" s="210" t="s">
        <v>159</v>
      </c>
      <c r="B12" s="209"/>
      <c r="C12" s="14"/>
      <c r="D12" s="14"/>
      <c r="E12" s="14"/>
      <c r="F12" s="14"/>
      <c r="G12" s="14"/>
    </row>
    <row r="13" spans="1:7" x14ac:dyDescent="0.25">
      <c r="A13" s="216" t="s">
        <v>164</v>
      </c>
      <c r="B13" s="217"/>
      <c r="C13" s="14"/>
      <c r="D13" s="14"/>
      <c r="E13" s="14"/>
      <c r="F13" s="14"/>
      <c r="G13" s="14"/>
    </row>
    <row r="14" spans="1:7" ht="32.25" customHeight="1" x14ac:dyDescent="0.25">
      <c r="A14" s="308" t="s">
        <v>165</v>
      </c>
      <c r="B14" s="308"/>
      <c r="C14" s="14"/>
      <c r="D14" s="14"/>
      <c r="E14" s="14"/>
      <c r="F14" s="14"/>
      <c r="G14" s="14"/>
    </row>
    <row r="15" spans="1:7" ht="15" customHeight="1" x14ac:dyDescent="0.25">
      <c r="A15" s="208"/>
      <c r="B15" s="208"/>
      <c r="C15" s="14"/>
      <c r="D15" s="14"/>
      <c r="E15" s="14"/>
      <c r="F15" s="14"/>
      <c r="G15" s="14"/>
    </row>
    <row r="16" spans="1:7" ht="15" customHeight="1" x14ac:dyDescent="0.25">
      <c r="A16" s="23" t="s">
        <v>61</v>
      </c>
      <c r="B16" s="14"/>
      <c r="C16" s="14"/>
      <c r="D16" s="14"/>
      <c r="E16" s="14"/>
      <c r="F16" s="14"/>
      <c r="G16" s="14"/>
    </row>
    <row r="17" spans="1:7" ht="87.75" customHeight="1" x14ac:dyDescent="0.25">
      <c r="A17" s="311" t="s">
        <v>104</v>
      </c>
      <c r="B17" s="311"/>
      <c r="C17" s="14"/>
      <c r="D17" s="14"/>
      <c r="E17" s="14"/>
      <c r="F17" s="14"/>
      <c r="G17" s="14"/>
    </row>
    <row r="18" spans="1:7" x14ac:dyDescent="0.25">
      <c r="A18" s="27"/>
      <c r="B18" s="14"/>
      <c r="C18" s="14"/>
      <c r="D18" s="14"/>
      <c r="E18" s="14"/>
      <c r="F18" s="14"/>
      <c r="G18" s="14"/>
    </row>
    <row r="19" spans="1:7" ht="15.75" x14ac:dyDescent="0.25">
      <c r="A19" s="28" t="s">
        <v>62</v>
      </c>
      <c r="B19" s="14"/>
      <c r="C19" s="14"/>
      <c r="D19" s="14"/>
      <c r="E19" s="14"/>
      <c r="F19" s="14"/>
      <c r="G19" s="14"/>
    </row>
    <row r="20" spans="1:7" x14ac:dyDescent="0.25">
      <c r="A20" s="29" t="s">
        <v>63</v>
      </c>
      <c r="B20" s="14"/>
      <c r="C20" s="14"/>
      <c r="D20" s="14"/>
      <c r="E20" s="14"/>
      <c r="F20" s="14"/>
      <c r="G20" s="14"/>
    </row>
    <row r="21" spans="1:7" ht="63.75" customHeight="1" x14ac:dyDescent="0.25">
      <c r="A21" s="311" t="s">
        <v>150</v>
      </c>
      <c r="B21" s="311"/>
      <c r="C21" s="14"/>
      <c r="D21" s="14"/>
      <c r="E21" s="14"/>
      <c r="F21" s="14"/>
      <c r="G21" s="14"/>
    </row>
    <row r="22" spans="1:7" x14ac:dyDescent="0.25">
      <c r="A22" s="30"/>
      <c r="B22" s="14"/>
      <c r="C22" s="14"/>
      <c r="D22" s="14"/>
      <c r="E22" s="14"/>
      <c r="F22" s="14"/>
      <c r="G22" s="14"/>
    </row>
    <row r="23" spans="1:7" ht="15.75" x14ac:dyDescent="0.25">
      <c r="A23" s="28" t="s">
        <v>64</v>
      </c>
      <c r="B23" s="14"/>
      <c r="C23" s="14"/>
      <c r="D23" s="14"/>
      <c r="E23" s="14"/>
      <c r="F23" s="14"/>
      <c r="G23" s="14"/>
    </row>
    <row r="24" spans="1:7" x14ac:dyDescent="0.25">
      <c r="A24" s="30" t="s">
        <v>105</v>
      </c>
      <c r="B24" s="14"/>
      <c r="C24" s="14"/>
      <c r="D24" s="14"/>
      <c r="E24" s="14"/>
      <c r="F24" s="14"/>
      <c r="G24" s="14"/>
    </row>
    <row r="25" spans="1:7" ht="27.75" customHeight="1" x14ac:dyDescent="0.25">
      <c r="A25" s="309" t="s">
        <v>93</v>
      </c>
      <c r="B25" s="309"/>
      <c r="C25" s="14"/>
      <c r="D25" s="14"/>
      <c r="E25" s="14"/>
      <c r="F25" s="14"/>
      <c r="G25" s="14"/>
    </row>
    <row r="26" spans="1:7" x14ac:dyDescent="0.25">
      <c r="A26" s="309" t="s">
        <v>65</v>
      </c>
      <c r="B26" s="309"/>
      <c r="C26" s="14"/>
      <c r="D26" s="14"/>
      <c r="E26" s="14"/>
      <c r="F26" s="14"/>
      <c r="G26" s="14"/>
    </row>
    <row r="27" spans="1:7" x14ac:dyDescent="0.25">
      <c r="A27" s="309" t="s">
        <v>94</v>
      </c>
      <c r="B27" s="309"/>
      <c r="C27" s="14"/>
      <c r="D27" s="14"/>
      <c r="E27" s="14"/>
      <c r="F27" s="14"/>
      <c r="G27" s="14"/>
    </row>
    <row r="28" spans="1:7" x14ac:dyDescent="0.25">
      <c r="A28" s="309" t="s">
        <v>66</v>
      </c>
      <c r="B28" s="309"/>
      <c r="C28" s="14"/>
      <c r="D28" s="14"/>
      <c r="E28" s="14"/>
      <c r="F28" s="14"/>
      <c r="G28" s="14"/>
    </row>
    <row r="29" spans="1:7" x14ac:dyDescent="0.25">
      <c r="A29" s="30"/>
      <c r="B29" s="14"/>
      <c r="C29" s="14"/>
      <c r="D29" s="14"/>
      <c r="E29" s="14"/>
      <c r="F29" s="14"/>
      <c r="G29" s="14"/>
    </row>
    <row r="30" spans="1:7" ht="15.75" x14ac:dyDescent="0.25">
      <c r="A30" s="28" t="s">
        <v>67</v>
      </c>
      <c r="B30" s="14"/>
      <c r="C30" s="14"/>
      <c r="D30" s="14"/>
      <c r="E30" s="14"/>
      <c r="F30" s="14"/>
      <c r="G30" s="14"/>
    </row>
    <row r="31" spans="1:7" ht="30.75" customHeight="1" x14ac:dyDescent="0.25">
      <c r="A31" s="309" t="s">
        <v>151</v>
      </c>
      <c r="B31" s="309"/>
      <c r="C31" s="14"/>
      <c r="D31" s="14"/>
      <c r="E31" s="14"/>
      <c r="F31" s="14"/>
      <c r="G31" s="14"/>
    </row>
    <row r="32" spans="1:7" x14ac:dyDescent="0.25">
      <c r="A32" s="30"/>
      <c r="B32" s="14"/>
      <c r="C32" s="14"/>
      <c r="D32" s="14"/>
      <c r="E32" s="14"/>
      <c r="F32" s="14"/>
      <c r="G32" s="14"/>
    </row>
    <row r="33" spans="1:7" x14ac:dyDescent="0.25">
      <c r="A33" s="29" t="s">
        <v>99</v>
      </c>
      <c r="B33" s="14"/>
      <c r="C33" s="14"/>
      <c r="D33" s="14"/>
      <c r="E33" s="14"/>
      <c r="F33" s="14"/>
      <c r="G33" s="14"/>
    </row>
    <row r="34" spans="1:7" ht="30.75" customHeight="1" x14ac:dyDescent="0.25">
      <c r="A34" s="309" t="s">
        <v>152</v>
      </c>
      <c r="B34" s="309"/>
      <c r="C34" s="14"/>
      <c r="D34" s="14"/>
      <c r="E34" s="14"/>
      <c r="F34" s="14"/>
      <c r="G34" s="14"/>
    </row>
    <row r="35" spans="1:7" ht="45" customHeight="1" x14ac:dyDescent="0.25">
      <c r="A35" s="309" t="s">
        <v>106</v>
      </c>
      <c r="B35" s="309"/>
      <c r="C35" s="14"/>
      <c r="D35" s="14"/>
      <c r="E35" s="14"/>
      <c r="F35" s="14"/>
      <c r="G35" s="14"/>
    </row>
    <row r="36" spans="1:7" ht="28.5" customHeight="1" x14ac:dyDescent="0.25">
      <c r="A36" s="309" t="s">
        <v>107</v>
      </c>
      <c r="B36" s="309"/>
      <c r="C36" s="14"/>
      <c r="D36" s="14"/>
      <c r="E36" s="14"/>
      <c r="F36" s="14"/>
      <c r="G36" s="14"/>
    </row>
    <row r="37" spans="1:7" x14ac:dyDescent="0.25">
      <c r="A37" s="30"/>
      <c r="B37" s="14"/>
      <c r="C37" s="14"/>
      <c r="D37" s="14"/>
      <c r="E37" s="14"/>
      <c r="F37" s="14"/>
      <c r="G37" s="14"/>
    </row>
    <row r="38" spans="1:7" x14ac:dyDescent="0.25">
      <c r="A38" s="29" t="s">
        <v>68</v>
      </c>
      <c r="B38" s="14"/>
      <c r="C38" s="14"/>
      <c r="D38" s="14"/>
      <c r="E38" s="14"/>
      <c r="F38" s="14"/>
      <c r="G38" s="14"/>
    </row>
    <row r="39" spans="1:7" ht="32.25" customHeight="1" x14ac:dyDescent="0.25">
      <c r="A39" s="309" t="s">
        <v>95</v>
      </c>
      <c r="B39" s="309"/>
      <c r="C39" s="14"/>
      <c r="D39" s="14"/>
      <c r="E39" s="14"/>
      <c r="F39" s="14"/>
      <c r="G39" s="14"/>
    </row>
    <row r="40" spans="1:7" ht="30" customHeight="1" x14ac:dyDescent="0.25">
      <c r="A40" s="309" t="s">
        <v>108</v>
      </c>
      <c r="B40" s="309"/>
      <c r="C40" s="14"/>
      <c r="D40" s="14"/>
      <c r="E40" s="14"/>
      <c r="F40" s="14"/>
      <c r="G40" s="14"/>
    </row>
    <row r="41" spans="1:7" x14ac:dyDescent="0.25">
      <c r="A41" s="310"/>
      <c r="B41" s="310"/>
      <c r="C41" s="14"/>
      <c r="D41" s="14"/>
      <c r="E41" s="14"/>
      <c r="F41" s="14"/>
      <c r="G41" s="14"/>
    </row>
    <row r="42" spans="1:7" x14ac:dyDescent="0.25">
      <c r="A42" s="29" t="s">
        <v>69</v>
      </c>
      <c r="B42" s="14"/>
      <c r="C42" s="14"/>
      <c r="D42" s="14"/>
      <c r="E42" s="14"/>
      <c r="F42" s="14"/>
      <c r="G42" s="14"/>
    </row>
    <row r="43" spans="1:7" ht="30.75" customHeight="1" x14ac:dyDescent="0.25">
      <c r="A43" s="309" t="s">
        <v>153</v>
      </c>
      <c r="B43" s="309"/>
      <c r="C43" s="14"/>
      <c r="D43" s="14"/>
      <c r="E43" s="14"/>
      <c r="F43" s="14"/>
      <c r="G43" s="14"/>
    </row>
    <row r="44" spans="1:7" x14ac:dyDescent="0.25">
      <c r="A44" s="30" t="s">
        <v>70</v>
      </c>
      <c r="B44" s="14"/>
      <c r="C44" s="14"/>
      <c r="D44" s="14"/>
      <c r="E44" s="14"/>
      <c r="F44" s="14"/>
      <c r="G44" s="14"/>
    </row>
    <row r="45" spans="1:7" ht="32.25" customHeight="1" x14ac:dyDescent="0.25">
      <c r="A45" s="309" t="s">
        <v>96</v>
      </c>
      <c r="B45" s="309"/>
      <c r="C45" s="14"/>
      <c r="D45" s="14"/>
      <c r="E45" s="14"/>
      <c r="F45" s="14"/>
      <c r="G45" s="14"/>
    </row>
    <row r="46" spans="1:7" ht="32.25" customHeight="1" x14ac:dyDescent="0.25">
      <c r="A46" s="33"/>
      <c r="B46" s="33"/>
      <c r="C46" s="14"/>
      <c r="D46" s="14"/>
      <c r="E46" s="14"/>
      <c r="F46" s="14"/>
      <c r="G46" s="14"/>
    </row>
    <row r="47" spans="1:7" ht="32.25" customHeight="1" x14ac:dyDescent="0.25">
      <c r="A47" s="33"/>
      <c r="B47" s="33"/>
      <c r="C47" s="14"/>
      <c r="D47" s="14"/>
      <c r="E47" s="14"/>
      <c r="F47" s="14"/>
      <c r="G47" s="14"/>
    </row>
    <row r="48" spans="1:7" ht="32.25" customHeight="1" x14ac:dyDescent="0.25">
      <c r="A48" s="33"/>
      <c r="B48" s="33"/>
      <c r="C48" s="14"/>
      <c r="D48" s="14"/>
      <c r="E48" s="14"/>
      <c r="F48" s="14"/>
      <c r="G48" s="14"/>
    </row>
    <row r="49" spans="1:7" ht="32.25" customHeight="1" x14ac:dyDescent="0.25">
      <c r="A49" s="33"/>
      <c r="B49" s="33"/>
      <c r="C49" s="14"/>
      <c r="D49" s="14"/>
      <c r="E49" s="14"/>
      <c r="F49" s="14"/>
      <c r="G49" s="14"/>
    </row>
    <row r="50" spans="1:7" ht="32.25" customHeight="1" x14ac:dyDescent="0.25">
      <c r="A50" s="33"/>
      <c r="B50" s="33"/>
      <c r="C50" s="14"/>
      <c r="D50" s="14"/>
      <c r="E50" s="14"/>
      <c r="F50" s="14"/>
      <c r="G50" s="14"/>
    </row>
    <row r="51" spans="1:7" ht="32.25" customHeight="1" x14ac:dyDescent="0.25">
      <c r="A51" s="33"/>
      <c r="B51" s="33"/>
      <c r="C51" s="14"/>
      <c r="D51" s="14"/>
      <c r="E51" s="14"/>
      <c r="F51" s="14"/>
      <c r="G51" s="14"/>
    </row>
    <row r="52" spans="1:7" ht="32.25" customHeight="1" x14ac:dyDescent="0.25">
      <c r="A52" s="33"/>
      <c r="B52" s="33"/>
      <c r="C52" s="14"/>
      <c r="D52" s="14"/>
      <c r="E52" s="14"/>
      <c r="F52" s="14"/>
      <c r="G52" s="14"/>
    </row>
    <row r="53" spans="1:7" ht="32.25" customHeight="1" x14ac:dyDescent="0.25">
      <c r="A53" s="33"/>
      <c r="B53" s="33"/>
      <c r="C53" s="14"/>
      <c r="D53" s="14"/>
      <c r="E53" s="14"/>
      <c r="F53" s="14"/>
      <c r="G53" s="14"/>
    </row>
    <row r="54" spans="1:7" ht="32.25" customHeight="1" x14ac:dyDescent="0.25">
      <c r="A54" s="33"/>
      <c r="B54" s="33"/>
      <c r="C54" s="14"/>
      <c r="D54" s="14"/>
      <c r="E54" s="14"/>
      <c r="F54" s="14"/>
      <c r="G54" s="14"/>
    </row>
    <row r="55" spans="1:7" ht="32.25" customHeight="1" x14ac:dyDescent="0.25">
      <c r="A55" s="33"/>
      <c r="B55" s="33"/>
      <c r="C55" s="14"/>
      <c r="D55" s="14"/>
      <c r="E55" s="14"/>
      <c r="F55" s="14"/>
      <c r="G55" s="14"/>
    </row>
    <row r="56" spans="1:7" ht="32.25" customHeight="1" x14ac:dyDescent="0.25">
      <c r="A56" s="33"/>
      <c r="B56" s="33"/>
      <c r="C56" s="14"/>
      <c r="D56" s="14"/>
      <c r="E56" s="14"/>
      <c r="F56" s="14"/>
      <c r="G56" s="14"/>
    </row>
    <row r="57" spans="1:7" ht="32.25" customHeight="1" x14ac:dyDescent="0.25">
      <c r="A57" s="33"/>
      <c r="B57" s="33"/>
      <c r="C57" s="14"/>
      <c r="D57" s="14"/>
      <c r="E57" s="14"/>
      <c r="F57" s="14"/>
      <c r="G57" s="14"/>
    </row>
    <row r="58" spans="1:7" x14ac:dyDescent="0.25">
      <c r="A58" s="31"/>
      <c r="B58" s="14"/>
      <c r="C58" s="14"/>
      <c r="D58" s="14"/>
      <c r="E58" s="14"/>
      <c r="F58" s="14"/>
      <c r="G58" s="14"/>
    </row>
    <row r="59" spans="1:7" x14ac:dyDescent="0.25">
      <c r="A59" s="25"/>
      <c r="B59" s="14"/>
      <c r="C59" s="14"/>
      <c r="D59" s="14"/>
      <c r="E59" s="14"/>
      <c r="F59" s="14"/>
      <c r="G59" s="14"/>
    </row>
  </sheetData>
  <sheetProtection selectLockedCells="1"/>
  <mergeCells count="16">
    <mergeCell ref="A14:B14"/>
    <mergeCell ref="A43:B43"/>
    <mergeCell ref="A45:B45"/>
    <mergeCell ref="A31:B31"/>
    <mergeCell ref="A34:B34"/>
    <mergeCell ref="A41:B41"/>
    <mergeCell ref="A35:B35"/>
    <mergeCell ref="A36:B36"/>
    <mergeCell ref="A39:B39"/>
    <mergeCell ref="A40:B40"/>
    <mergeCell ref="A28:B28"/>
    <mergeCell ref="A17:B17"/>
    <mergeCell ref="A21:B21"/>
    <mergeCell ref="A25:B25"/>
    <mergeCell ref="A26:B26"/>
    <mergeCell ref="A27:B27"/>
  </mergeCells>
  <printOptions horizontalCentered="1"/>
  <pageMargins left="0.39370078740157483" right="0.39370078740157483" top="0.39370078740157483" bottom="0.39370078740157483" header="0.19685039370078741" footer="0.19685039370078741"/>
  <pageSetup paperSize="5" scale="85" fitToWidth="2" orientation="landscape" r:id="rId1"/>
  <headerFooter>
    <oddFooter>&amp;R&amp;G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134"/>
  <sheetViews>
    <sheetView showGridLines="0" topLeftCell="A97" zoomScale="80" zoomScaleNormal="80" zoomScaleSheetLayoutView="55" workbookViewId="0">
      <selection activeCell="J141" sqref="J141"/>
    </sheetView>
  </sheetViews>
  <sheetFormatPr baseColWidth="10" defaultColWidth="16.85546875" defaultRowHeight="11.25" outlineLevelRow="1" x14ac:dyDescent="0.25"/>
  <cols>
    <col min="1" max="1" width="1.85546875" style="7" customWidth="1"/>
    <col min="2" max="2" width="77" style="7" customWidth="1"/>
    <col min="3" max="3" width="12.5703125" style="7" customWidth="1"/>
    <col min="4" max="4" width="10.5703125" style="7" bestFit="1" customWidth="1"/>
    <col min="5" max="5" width="10.5703125" style="18" bestFit="1" customWidth="1"/>
    <col min="6" max="6" width="10.5703125" style="18" customWidth="1"/>
    <col min="7" max="14" width="10.5703125" style="7" bestFit="1" customWidth="1"/>
    <col min="15" max="15" width="2.5703125" style="7" customWidth="1" collapsed="1"/>
    <col min="16" max="16384" width="16.85546875" style="7"/>
  </cols>
  <sheetData>
    <row r="1" spans="2:14" ht="15.6" customHeight="1" x14ac:dyDescent="0.25">
      <c r="B1" s="63" t="s">
        <v>113</v>
      </c>
      <c r="C1" s="63"/>
    </row>
    <row r="2" spans="2:14" ht="7.9" customHeight="1" x14ac:dyDescent="0.25"/>
    <row r="3" spans="2:14" s="2" customFormat="1" ht="13.9" customHeight="1" thickBot="1" x14ac:dyDescent="0.3">
      <c r="B3" s="61" t="s">
        <v>116</v>
      </c>
      <c r="C3" s="61"/>
      <c r="E3" s="17"/>
      <c r="F3" s="17"/>
      <c r="I3" s="3"/>
      <c r="J3" s="3"/>
      <c r="K3" s="3"/>
      <c r="L3" s="3"/>
      <c r="M3" s="3"/>
      <c r="N3" s="3"/>
    </row>
    <row r="4" spans="2:14" s="4" customFormat="1" ht="25.5" x14ac:dyDescent="0.25">
      <c r="B4" s="150" t="s">
        <v>117</v>
      </c>
      <c r="C4" s="153">
        <v>2022</v>
      </c>
      <c r="D4" s="151" t="s">
        <v>195</v>
      </c>
      <c r="E4" s="153">
        <v>2021</v>
      </c>
      <c r="F4" s="153" t="s">
        <v>178</v>
      </c>
      <c r="G4" s="151">
        <v>2020</v>
      </c>
      <c r="H4" s="153">
        <v>2019</v>
      </c>
      <c r="I4" s="152">
        <v>2018</v>
      </c>
      <c r="J4" s="152">
        <v>2017</v>
      </c>
      <c r="K4" s="152">
        <v>2016</v>
      </c>
      <c r="L4" s="152">
        <v>2015</v>
      </c>
      <c r="M4" s="152">
        <v>2014</v>
      </c>
      <c r="N4" s="154">
        <v>2013</v>
      </c>
    </row>
    <row r="5" spans="2:14" s="4" customFormat="1" ht="12.75" outlineLevel="1" x14ac:dyDescent="0.25">
      <c r="B5" s="86" t="s">
        <v>1</v>
      </c>
      <c r="C5" s="191">
        <v>26448</v>
      </c>
      <c r="D5" s="191">
        <v>2127</v>
      </c>
      <c r="E5" s="260">
        <v>28639</v>
      </c>
      <c r="F5" s="260">
        <v>2020</v>
      </c>
      <c r="G5" s="38">
        <v>30177</v>
      </c>
      <c r="H5" s="42">
        <v>31296</v>
      </c>
      <c r="I5" s="49">
        <v>31778</v>
      </c>
      <c r="J5" s="45">
        <v>32310</v>
      </c>
      <c r="K5" s="49">
        <v>33434</v>
      </c>
      <c r="L5" s="49">
        <v>33805</v>
      </c>
      <c r="M5" s="49">
        <v>35011</v>
      </c>
      <c r="N5" s="87">
        <v>35114</v>
      </c>
    </row>
    <row r="6" spans="2:14" s="4" customFormat="1" ht="12.75" outlineLevel="1" x14ac:dyDescent="0.25">
      <c r="B6" s="86" t="s">
        <v>2</v>
      </c>
      <c r="C6" s="191">
        <v>32275</v>
      </c>
      <c r="D6" s="191">
        <v>1719</v>
      </c>
      <c r="E6" s="260">
        <v>31075</v>
      </c>
      <c r="F6" s="260">
        <v>1645</v>
      </c>
      <c r="G6" s="38">
        <v>29966</v>
      </c>
      <c r="H6" s="42">
        <v>27474</v>
      </c>
      <c r="I6" s="36">
        <v>25665</v>
      </c>
      <c r="J6" s="46">
        <v>24012</v>
      </c>
      <c r="K6" s="36">
        <v>22327</v>
      </c>
      <c r="L6" s="36">
        <v>21431</v>
      </c>
      <c r="M6" s="36">
        <v>19474</v>
      </c>
      <c r="N6" s="87">
        <v>18355</v>
      </c>
    </row>
    <row r="7" spans="2:14" s="4" customFormat="1" ht="12.75" outlineLevel="1" x14ac:dyDescent="0.25">
      <c r="B7" s="88" t="s">
        <v>3</v>
      </c>
      <c r="C7" s="191">
        <v>3555</v>
      </c>
      <c r="D7" s="191">
        <v>141</v>
      </c>
      <c r="E7" s="260">
        <v>3570</v>
      </c>
      <c r="F7" s="260">
        <v>123</v>
      </c>
      <c r="G7" s="38">
        <v>3578</v>
      </c>
      <c r="H7" s="42">
        <v>3550</v>
      </c>
      <c r="I7" s="36">
        <v>3539</v>
      </c>
      <c r="J7" s="46">
        <v>3515</v>
      </c>
      <c r="K7" s="36">
        <v>3513</v>
      </c>
      <c r="L7" s="36">
        <v>3459</v>
      </c>
      <c r="M7" s="36">
        <v>3371</v>
      </c>
      <c r="N7" s="87">
        <v>3320</v>
      </c>
    </row>
    <row r="8" spans="2:14" s="4" customFormat="1" ht="12.75" outlineLevel="1" x14ac:dyDescent="0.25">
      <c r="B8" s="86" t="s">
        <v>4</v>
      </c>
      <c r="C8" s="191">
        <v>76</v>
      </c>
      <c r="D8" s="191">
        <v>2</v>
      </c>
      <c r="E8" s="260">
        <v>78</v>
      </c>
      <c r="F8" s="260">
        <v>0</v>
      </c>
      <c r="G8" s="38">
        <v>75</v>
      </c>
      <c r="H8" s="42">
        <v>75</v>
      </c>
      <c r="I8" s="36">
        <v>75</v>
      </c>
      <c r="J8" s="46">
        <v>75</v>
      </c>
      <c r="K8" s="36">
        <v>73</v>
      </c>
      <c r="L8" s="36">
        <v>72</v>
      </c>
      <c r="M8" s="36">
        <v>63</v>
      </c>
      <c r="N8" s="87">
        <v>65</v>
      </c>
    </row>
    <row r="9" spans="2:14" s="4" customFormat="1" ht="12.75" outlineLevel="1" x14ac:dyDescent="0.25">
      <c r="B9" s="86" t="s">
        <v>5</v>
      </c>
      <c r="C9" s="191">
        <v>19173</v>
      </c>
      <c r="D9" s="191">
        <v>650</v>
      </c>
      <c r="E9" s="260">
        <v>19271</v>
      </c>
      <c r="F9" s="260">
        <v>505</v>
      </c>
      <c r="G9" s="38">
        <v>19426</v>
      </c>
      <c r="H9" s="42">
        <v>18908</v>
      </c>
      <c r="I9" s="36">
        <v>18554</v>
      </c>
      <c r="J9" s="46">
        <v>18132</v>
      </c>
      <c r="K9" s="36">
        <v>18399</v>
      </c>
      <c r="L9" s="36">
        <v>18616</v>
      </c>
      <c r="M9" s="36">
        <v>18655</v>
      </c>
      <c r="N9" s="87">
        <v>18303</v>
      </c>
    </row>
    <row r="10" spans="2:14" s="4" customFormat="1" ht="12.75" outlineLevel="1" x14ac:dyDescent="0.25">
      <c r="B10" s="86" t="s">
        <v>6</v>
      </c>
      <c r="C10" s="191">
        <v>1056</v>
      </c>
      <c r="D10" s="191">
        <v>116</v>
      </c>
      <c r="E10" s="260">
        <v>528</v>
      </c>
      <c r="F10" s="260">
        <v>124</v>
      </c>
      <c r="G10" s="38">
        <v>97</v>
      </c>
      <c r="H10" s="42">
        <v>86</v>
      </c>
      <c r="I10" s="36">
        <v>111</v>
      </c>
      <c r="J10" s="46">
        <v>68</v>
      </c>
      <c r="K10" s="36">
        <v>64</v>
      </c>
      <c r="L10" s="36">
        <v>107</v>
      </c>
      <c r="M10" s="36">
        <v>107</v>
      </c>
      <c r="N10" s="87">
        <v>126</v>
      </c>
    </row>
    <row r="11" spans="2:14" s="4" customFormat="1" ht="12.75" outlineLevel="1" x14ac:dyDescent="0.25">
      <c r="B11" s="89" t="s">
        <v>7</v>
      </c>
      <c r="C11" s="192">
        <v>53</v>
      </c>
      <c r="D11" s="192">
        <v>8</v>
      </c>
      <c r="E11" s="260">
        <v>73</v>
      </c>
      <c r="F11" s="260">
        <v>6</v>
      </c>
      <c r="G11" s="41">
        <v>79</v>
      </c>
      <c r="H11" s="43">
        <v>45</v>
      </c>
      <c r="I11" s="40">
        <v>38</v>
      </c>
      <c r="J11" s="47">
        <v>16</v>
      </c>
      <c r="K11" s="40">
        <v>26</v>
      </c>
      <c r="L11" s="40">
        <v>44</v>
      </c>
      <c r="M11" s="40">
        <v>51</v>
      </c>
      <c r="N11" s="90">
        <v>60</v>
      </c>
    </row>
    <row r="12" spans="2:14" s="4" customFormat="1" ht="12.75" outlineLevel="1" x14ac:dyDescent="0.25">
      <c r="B12" s="155" t="s">
        <v>8</v>
      </c>
      <c r="C12" s="156">
        <v>82636</v>
      </c>
      <c r="D12" s="156">
        <v>4763</v>
      </c>
      <c r="E12" s="156">
        <v>83234</v>
      </c>
      <c r="F12" s="156">
        <v>4423</v>
      </c>
      <c r="G12" s="157">
        <v>83398</v>
      </c>
      <c r="H12" s="158">
        <v>81434</v>
      </c>
      <c r="I12" s="156">
        <v>79760</v>
      </c>
      <c r="J12" s="159">
        <v>78128</v>
      </c>
      <c r="K12" s="156">
        <v>77836</v>
      </c>
      <c r="L12" s="156">
        <v>77534</v>
      </c>
      <c r="M12" s="156">
        <v>76732</v>
      </c>
      <c r="N12" s="160">
        <v>75343</v>
      </c>
    </row>
    <row r="13" spans="2:14" s="4" customFormat="1" ht="12.75" outlineLevel="1" x14ac:dyDescent="0.25">
      <c r="B13" s="86" t="s">
        <v>9</v>
      </c>
      <c r="C13" s="191">
        <v>44979</v>
      </c>
      <c r="D13" s="191">
        <v>1467</v>
      </c>
      <c r="E13" s="260">
        <v>47737</v>
      </c>
      <c r="F13" s="260">
        <v>956</v>
      </c>
      <c r="G13" s="38">
        <v>41909</v>
      </c>
      <c r="H13" s="42">
        <v>41563</v>
      </c>
      <c r="I13" s="36">
        <v>41599</v>
      </c>
      <c r="J13" s="46">
        <v>39995</v>
      </c>
      <c r="K13" s="36">
        <v>39497</v>
      </c>
      <c r="L13" s="36">
        <v>39490</v>
      </c>
      <c r="M13" s="36">
        <v>39833</v>
      </c>
      <c r="N13" s="87">
        <v>39513</v>
      </c>
    </row>
    <row r="14" spans="2:14" s="4" customFormat="1" ht="12.75" outlineLevel="1" x14ac:dyDescent="0.25">
      <c r="B14" s="91" t="s">
        <v>10</v>
      </c>
      <c r="C14" s="193">
        <v>6510</v>
      </c>
      <c r="D14" s="193">
        <v>101</v>
      </c>
      <c r="E14" s="260">
        <v>6347</v>
      </c>
      <c r="F14" s="260">
        <v>45</v>
      </c>
      <c r="G14" s="39">
        <v>6331</v>
      </c>
      <c r="H14" s="44">
        <v>6189</v>
      </c>
      <c r="I14" s="37">
        <v>6210</v>
      </c>
      <c r="J14" s="48">
        <v>6165</v>
      </c>
      <c r="K14" s="37">
        <v>6203</v>
      </c>
      <c r="L14" s="37">
        <v>6300</v>
      </c>
      <c r="M14" s="37">
        <v>6226</v>
      </c>
      <c r="N14" s="92">
        <v>6006</v>
      </c>
    </row>
    <row r="15" spans="2:14" s="4" customFormat="1" ht="12.75" outlineLevel="1" x14ac:dyDescent="0.25">
      <c r="B15" s="86" t="s">
        <v>11</v>
      </c>
      <c r="C15" s="191">
        <v>14812</v>
      </c>
      <c r="D15" s="191">
        <v>6246</v>
      </c>
      <c r="E15" s="260">
        <v>14797</v>
      </c>
      <c r="F15" s="260">
        <v>6247</v>
      </c>
      <c r="G15" s="38">
        <v>11728</v>
      </c>
      <c r="H15" s="42">
        <v>9655</v>
      </c>
      <c r="I15" s="36">
        <v>8755</v>
      </c>
      <c r="J15" s="46">
        <v>8320</v>
      </c>
      <c r="K15" s="36">
        <v>8339</v>
      </c>
      <c r="L15" s="36">
        <v>8272</v>
      </c>
      <c r="M15" s="36">
        <v>8167</v>
      </c>
      <c r="N15" s="87">
        <v>7992</v>
      </c>
    </row>
    <row r="16" spans="2:14" s="4" customFormat="1" ht="12.75" outlineLevel="1" x14ac:dyDescent="0.25">
      <c r="B16" s="86" t="s">
        <v>12</v>
      </c>
      <c r="C16" s="191">
        <v>26888</v>
      </c>
      <c r="D16" s="191">
        <v>2451</v>
      </c>
      <c r="E16" s="260">
        <v>29013</v>
      </c>
      <c r="F16" s="260">
        <v>1978</v>
      </c>
      <c r="G16" s="38">
        <v>26694</v>
      </c>
      <c r="H16" s="42">
        <v>25475</v>
      </c>
      <c r="I16" s="36">
        <v>25418</v>
      </c>
      <c r="J16" s="46">
        <v>24949</v>
      </c>
      <c r="K16" s="36">
        <v>24718</v>
      </c>
      <c r="L16" s="36">
        <v>24806</v>
      </c>
      <c r="M16" s="36">
        <v>25246</v>
      </c>
      <c r="N16" s="87">
        <v>25444</v>
      </c>
    </row>
    <row r="17" spans="2:14" s="4" customFormat="1" ht="12.75" outlineLevel="1" x14ac:dyDescent="0.25">
      <c r="B17" s="89" t="s">
        <v>13</v>
      </c>
      <c r="C17" s="192">
        <v>1470</v>
      </c>
      <c r="D17" s="192">
        <v>26</v>
      </c>
      <c r="E17" s="260">
        <v>1511</v>
      </c>
      <c r="F17" s="260">
        <v>24</v>
      </c>
      <c r="G17" s="41">
        <v>1505</v>
      </c>
      <c r="H17" s="43">
        <v>1506</v>
      </c>
      <c r="I17" s="40">
        <v>1463</v>
      </c>
      <c r="J17" s="47">
        <v>1416</v>
      </c>
      <c r="K17" s="40">
        <v>1360</v>
      </c>
      <c r="L17" s="40">
        <v>1400</v>
      </c>
      <c r="M17" s="40">
        <v>1398</v>
      </c>
      <c r="N17" s="90">
        <v>1420</v>
      </c>
    </row>
    <row r="18" spans="2:14" s="4" customFormat="1" ht="12.75" outlineLevel="1" x14ac:dyDescent="0.25">
      <c r="B18" s="155" t="s">
        <v>14</v>
      </c>
      <c r="C18" s="156">
        <v>94659</v>
      </c>
      <c r="D18" s="156">
        <v>10291</v>
      </c>
      <c r="E18" s="156">
        <v>99405</v>
      </c>
      <c r="F18" s="156">
        <v>9250</v>
      </c>
      <c r="G18" s="157">
        <v>88167</v>
      </c>
      <c r="H18" s="158">
        <v>84388</v>
      </c>
      <c r="I18" s="156">
        <v>83445</v>
      </c>
      <c r="J18" s="159">
        <v>80845</v>
      </c>
      <c r="K18" s="156">
        <v>80117</v>
      </c>
      <c r="L18" s="156">
        <v>80268</v>
      </c>
      <c r="M18" s="156">
        <v>80870</v>
      </c>
      <c r="N18" s="160">
        <v>80375</v>
      </c>
    </row>
    <row r="19" spans="2:14" s="4" customFormat="1" ht="12.75" outlineLevel="1" x14ac:dyDescent="0.25">
      <c r="B19" s="86" t="s">
        <v>15</v>
      </c>
      <c r="C19" s="191">
        <v>32402</v>
      </c>
      <c r="D19" s="191">
        <v>5679</v>
      </c>
      <c r="E19" s="260">
        <v>32952</v>
      </c>
      <c r="F19" s="260">
        <v>4152</v>
      </c>
      <c r="G19" s="38">
        <v>31272</v>
      </c>
      <c r="H19" s="42">
        <v>29887</v>
      </c>
      <c r="I19" s="36">
        <v>29234</v>
      </c>
      <c r="J19" s="46">
        <v>28206</v>
      </c>
      <c r="K19" s="36">
        <v>28014</v>
      </c>
      <c r="L19" s="36">
        <v>28584</v>
      </c>
      <c r="M19" s="36">
        <v>28892</v>
      </c>
      <c r="N19" s="87">
        <v>29095</v>
      </c>
    </row>
    <row r="20" spans="2:14" s="4" customFormat="1" ht="12.75" outlineLevel="1" x14ac:dyDescent="0.25">
      <c r="B20" s="86" t="s">
        <v>16</v>
      </c>
      <c r="C20" s="191">
        <v>7421</v>
      </c>
      <c r="D20" s="191">
        <v>266</v>
      </c>
      <c r="E20" s="260">
        <v>7073</v>
      </c>
      <c r="F20" s="260">
        <v>176</v>
      </c>
      <c r="G20" s="38">
        <v>6728</v>
      </c>
      <c r="H20" s="42">
        <v>6508</v>
      </c>
      <c r="I20" s="36">
        <v>6365</v>
      </c>
      <c r="J20" s="46">
        <v>6202</v>
      </c>
      <c r="K20" s="36">
        <v>6066</v>
      </c>
      <c r="L20" s="36">
        <v>6265</v>
      </c>
      <c r="M20" s="36">
        <v>6338</v>
      </c>
      <c r="N20" s="87">
        <v>6293</v>
      </c>
    </row>
    <row r="21" spans="2:14" s="4" customFormat="1" ht="12.75" outlineLevel="1" x14ac:dyDescent="0.25">
      <c r="B21" s="89" t="s">
        <v>17</v>
      </c>
      <c r="C21" s="192">
        <v>5020</v>
      </c>
      <c r="D21" s="192">
        <v>124</v>
      </c>
      <c r="E21" s="260">
        <v>4720</v>
      </c>
      <c r="F21" s="260">
        <v>112</v>
      </c>
      <c r="G21" s="41">
        <v>4293</v>
      </c>
      <c r="H21" s="43">
        <v>3963</v>
      </c>
      <c r="I21" s="40">
        <v>3759</v>
      </c>
      <c r="J21" s="47">
        <v>3427</v>
      </c>
      <c r="K21" s="40">
        <v>3101</v>
      </c>
      <c r="L21" s="40">
        <v>3099</v>
      </c>
      <c r="M21" s="40">
        <v>2997</v>
      </c>
      <c r="N21" s="90">
        <v>2833</v>
      </c>
    </row>
    <row r="22" spans="2:14" s="4" customFormat="1" ht="12.75" outlineLevel="1" x14ac:dyDescent="0.25">
      <c r="B22" s="155" t="s">
        <v>18</v>
      </c>
      <c r="C22" s="156">
        <v>44843</v>
      </c>
      <c r="D22" s="156">
        <v>6069</v>
      </c>
      <c r="E22" s="156">
        <v>44745</v>
      </c>
      <c r="F22" s="156">
        <v>4440</v>
      </c>
      <c r="G22" s="157">
        <v>42293</v>
      </c>
      <c r="H22" s="158">
        <v>40358</v>
      </c>
      <c r="I22" s="156">
        <v>39358</v>
      </c>
      <c r="J22" s="159">
        <v>37835</v>
      </c>
      <c r="K22" s="156">
        <v>37181</v>
      </c>
      <c r="L22" s="156">
        <v>37948</v>
      </c>
      <c r="M22" s="156">
        <v>38227</v>
      </c>
      <c r="N22" s="160">
        <v>38221</v>
      </c>
    </row>
    <row r="23" spans="2:14" s="4" customFormat="1" ht="12.75" outlineLevel="1" x14ac:dyDescent="0.25">
      <c r="B23" s="86" t="s">
        <v>19</v>
      </c>
      <c r="C23" s="191">
        <v>16560</v>
      </c>
      <c r="D23" s="191">
        <v>734</v>
      </c>
      <c r="E23" s="260">
        <v>16816</v>
      </c>
      <c r="F23" s="260">
        <v>516</v>
      </c>
      <c r="G23" s="38">
        <v>16757</v>
      </c>
      <c r="H23" s="42">
        <v>16529</v>
      </c>
      <c r="I23" s="36">
        <v>16266</v>
      </c>
      <c r="J23" s="46">
        <v>15967</v>
      </c>
      <c r="K23" s="36">
        <v>15871</v>
      </c>
      <c r="L23" s="36">
        <v>15790</v>
      </c>
      <c r="M23" s="36">
        <v>15630</v>
      </c>
      <c r="N23" s="87">
        <v>15377</v>
      </c>
    </row>
    <row r="24" spans="2:14" s="4" customFormat="1" ht="12.75" outlineLevel="1" x14ac:dyDescent="0.25">
      <c r="B24" s="86" t="s">
        <v>20</v>
      </c>
      <c r="C24" s="191">
        <v>15716</v>
      </c>
      <c r="D24" s="191">
        <v>867</v>
      </c>
      <c r="E24" s="260">
        <v>14936</v>
      </c>
      <c r="F24" s="260">
        <v>1348</v>
      </c>
      <c r="G24" s="38">
        <v>13991</v>
      </c>
      <c r="H24" s="42">
        <v>13223</v>
      </c>
      <c r="I24" s="36">
        <v>12762</v>
      </c>
      <c r="J24" s="46">
        <v>12317</v>
      </c>
      <c r="K24" s="36">
        <v>12013</v>
      </c>
      <c r="L24" s="36">
        <v>11961</v>
      </c>
      <c r="M24" s="36">
        <v>11875</v>
      </c>
      <c r="N24" s="87">
        <v>11497</v>
      </c>
    </row>
    <row r="25" spans="2:14" s="4" customFormat="1" ht="12.75" outlineLevel="1" x14ac:dyDescent="0.25">
      <c r="B25" s="86" t="s">
        <v>21</v>
      </c>
      <c r="C25" s="191">
        <v>17073</v>
      </c>
      <c r="D25" s="191">
        <v>363</v>
      </c>
      <c r="E25" s="260">
        <v>16613</v>
      </c>
      <c r="F25" s="260">
        <v>204</v>
      </c>
      <c r="G25" s="38">
        <v>15943</v>
      </c>
      <c r="H25" s="42">
        <v>15233</v>
      </c>
      <c r="I25" s="36">
        <v>14827</v>
      </c>
      <c r="J25" s="46">
        <v>14330</v>
      </c>
      <c r="K25" s="36">
        <v>14338</v>
      </c>
      <c r="L25" s="36">
        <v>14421</v>
      </c>
      <c r="M25" s="36">
        <v>14444</v>
      </c>
      <c r="N25" s="87">
        <v>14275</v>
      </c>
    </row>
    <row r="26" spans="2:14" s="4" customFormat="1" ht="12.75" outlineLevel="1" x14ac:dyDescent="0.25">
      <c r="B26" s="86" t="s">
        <v>22</v>
      </c>
      <c r="C26" s="191">
        <v>19994</v>
      </c>
      <c r="D26" s="191">
        <v>277</v>
      </c>
      <c r="E26" s="260">
        <v>19590</v>
      </c>
      <c r="F26" s="260">
        <v>172</v>
      </c>
      <c r="G26" s="38">
        <v>18706</v>
      </c>
      <c r="H26" s="42">
        <v>17921</v>
      </c>
      <c r="I26" s="36">
        <v>17429</v>
      </c>
      <c r="J26" s="46">
        <v>16945</v>
      </c>
      <c r="K26" s="36">
        <v>16638</v>
      </c>
      <c r="L26" s="36">
        <v>16540</v>
      </c>
      <c r="M26" s="36">
        <v>16338</v>
      </c>
      <c r="N26" s="87">
        <v>16110</v>
      </c>
    </row>
    <row r="27" spans="2:14" s="4" customFormat="1" ht="12.75" outlineLevel="1" x14ac:dyDescent="0.25">
      <c r="B27" s="89" t="s">
        <v>23</v>
      </c>
      <c r="C27" s="192">
        <v>45</v>
      </c>
      <c r="D27" s="192">
        <v>8</v>
      </c>
      <c r="E27" s="260">
        <v>58</v>
      </c>
      <c r="F27" s="260">
        <v>10</v>
      </c>
      <c r="G27" s="41">
        <v>58</v>
      </c>
      <c r="H27" s="43">
        <v>48</v>
      </c>
      <c r="I27" s="40">
        <v>32</v>
      </c>
      <c r="J27" s="47">
        <v>48</v>
      </c>
      <c r="K27" s="40">
        <v>28</v>
      </c>
      <c r="L27" s="40">
        <v>53</v>
      </c>
      <c r="M27" s="40">
        <v>54</v>
      </c>
      <c r="N27" s="90">
        <v>45</v>
      </c>
    </row>
    <row r="28" spans="2:14" s="4" customFormat="1" ht="12.75" outlineLevel="1" x14ac:dyDescent="0.25">
      <c r="B28" s="155" t="s">
        <v>24</v>
      </c>
      <c r="C28" s="156">
        <v>69388</v>
      </c>
      <c r="D28" s="156">
        <v>2249</v>
      </c>
      <c r="E28" s="156">
        <v>68013</v>
      </c>
      <c r="F28" s="156">
        <v>2250</v>
      </c>
      <c r="G28" s="157">
        <v>65455</v>
      </c>
      <c r="H28" s="158">
        <v>62954</v>
      </c>
      <c r="I28" s="156">
        <v>61316</v>
      </c>
      <c r="J28" s="159">
        <v>59607</v>
      </c>
      <c r="K28" s="156">
        <v>58888</v>
      </c>
      <c r="L28" s="156">
        <v>58765</v>
      </c>
      <c r="M28" s="156">
        <v>58341</v>
      </c>
      <c r="N28" s="160">
        <v>57304</v>
      </c>
    </row>
    <row r="29" spans="2:14" s="4" customFormat="1" ht="12.75" outlineLevel="1" x14ac:dyDescent="0.25">
      <c r="B29" s="86" t="s">
        <v>25</v>
      </c>
      <c r="C29" s="191">
        <v>1812</v>
      </c>
      <c r="D29" s="191">
        <v>83</v>
      </c>
      <c r="E29" s="260">
        <v>1787</v>
      </c>
      <c r="F29" s="260">
        <v>173</v>
      </c>
      <c r="G29" s="38">
        <v>1737</v>
      </c>
      <c r="H29" s="42">
        <v>1693</v>
      </c>
      <c r="I29" s="36">
        <v>1649</v>
      </c>
      <c r="J29" s="46">
        <v>1613</v>
      </c>
      <c r="K29" s="36">
        <v>1607</v>
      </c>
      <c r="L29" s="36">
        <v>1576</v>
      </c>
      <c r="M29" s="36">
        <v>1512</v>
      </c>
      <c r="N29" s="87">
        <v>1461</v>
      </c>
    </row>
    <row r="30" spans="2:14" s="4" customFormat="1" ht="12.75" outlineLevel="1" x14ac:dyDescent="0.25">
      <c r="B30" s="86" t="s">
        <v>26</v>
      </c>
      <c r="C30" s="191">
        <v>75</v>
      </c>
      <c r="D30" s="191">
        <v>1</v>
      </c>
      <c r="E30" s="260">
        <v>70</v>
      </c>
      <c r="F30" s="260">
        <v>0</v>
      </c>
      <c r="G30" s="38">
        <v>66</v>
      </c>
      <c r="H30" s="42">
        <v>66</v>
      </c>
      <c r="I30" s="36">
        <v>63</v>
      </c>
      <c r="J30" s="46">
        <v>65</v>
      </c>
      <c r="K30" s="36">
        <v>66</v>
      </c>
      <c r="L30" s="36">
        <v>59</v>
      </c>
      <c r="M30" s="36">
        <v>61</v>
      </c>
      <c r="N30" s="87">
        <v>57</v>
      </c>
    </row>
    <row r="31" spans="2:14" s="4" customFormat="1" ht="12.75" outlineLevel="1" x14ac:dyDescent="0.25">
      <c r="B31" s="86" t="s">
        <v>27</v>
      </c>
      <c r="C31" s="191">
        <v>178</v>
      </c>
      <c r="D31" s="191">
        <v>0</v>
      </c>
      <c r="E31" s="260">
        <v>176</v>
      </c>
      <c r="F31" s="260">
        <v>0</v>
      </c>
      <c r="G31" s="38">
        <v>174</v>
      </c>
      <c r="H31" s="42">
        <v>170</v>
      </c>
      <c r="I31" s="36">
        <v>172</v>
      </c>
      <c r="J31" s="46">
        <v>168</v>
      </c>
      <c r="K31" s="36">
        <v>159</v>
      </c>
      <c r="L31" s="36">
        <v>164</v>
      </c>
      <c r="M31" s="36">
        <v>162</v>
      </c>
      <c r="N31" s="87">
        <v>155</v>
      </c>
    </row>
    <row r="32" spans="2:14" s="4" customFormat="1" ht="12.75" outlineLevel="1" x14ac:dyDescent="0.25">
      <c r="B32" s="86" t="s">
        <v>28</v>
      </c>
      <c r="C32" s="191">
        <v>253</v>
      </c>
      <c r="D32" s="191">
        <v>6</v>
      </c>
      <c r="E32" s="260">
        <v>243</v>
      </c>
      <c r="F32" s="260">
        <v>7</v>
      </c>
      <c r="G32" s="38">
        <v>234</v>
      </c>
      <c r="H32" s="42">
        <v>211</v>
      </c>
      <c r="I32" s="36">
        <v>212</v>
      </c>
      <c r="J32" s="46">
        <v>208</v>
      </c>
      <c r="K32" s="36">
        <v>204</v>
      </c>
      <c r="L32" s="36">
        <v>184</v>
      </c>
      <c r="M32" s="36">
        <v>172</v>
      </c>
      <c r="N32" s="87">
        <v>160</v>
      </c>
    </row>
    <row r="33" spans="2:17" s="4" customFormat="1" ht="12.75" outlineLevel="1" x14ac:dyDescent="0.25">
      <c r="B33" s="86" t="s">
        <v>29</v>
      </c>
      <c r="C33" s="191">
        <v>0</v>
      </c>
      <c r="D33" s="191">
        <v>0</v>
      </c>
      <c r="E33" s="260">
        <v>0</v>
      </c>
      <c r="F33" s="260">
        <v>0</v>
      </c>
      <c r="G33" s="38">
        <v>0</v>
      </c>
      <c r="H33" s="42">
        <v>0</v>
      </c>
      <c r="I33" s="36">
        <v>0</v>
      </c>
      <c r="J33" s="46">
        <v>0</v>
      </c>
      <c r="K33" s="36">
        <v>0</v>
      </c>
      <c r="L33" s="36">
        <v>0</v>
      </c>
      <c r="M33" s="36">
        <v>0</v>
      </c>
      <c r="N33" s="87">
        <v>0</v>
      </c>
    </row>
    <row r="34" spans="2:17" s="4" customFormat="1" ht="12.75" outlineLevel="1" x14ac:dyDescent="0.25">
      <c r="B34" s="89" t="s">
        <v>30</v>
      </c>
      <c r="C34" s="192">
        <v>119</v>
      </c>
      <c r="D34" s="192">
        <v>17</v>
      </c>
      <c r="E34" s="260">
        <v>168</v>
      </c>
      <c r="F34" s="260">
        <v>63</v>
      </c>
      <c r="G34" s="41">
        <v>103</v>
      </c>
      <c r="H34" s="43">
        <v>78</v>
      </c>
      <c r="I34" s="40">
        <v>50</v>
      </c>
      <c r="J34" s="47">
        <v>36</v>
      </c>
      <c r="K34" s="40">
        <v>47</v>
      </c>
      <c r="L34" s="40">
        <v>57</v>
      </c>
      <c r="M34" s="40">
        <v>89</v>
      </c>
      <c r="N34" s="90">
        <v>94</v>
      </c>
    </row>
    <row r="35" spans="2:17" s="4" customFormat="1" ht="25.5" outlineLevel="1" x14ac:dyDescent="0.25">
      <c r="B35" s="236" t="s">
        <v>175</v>
      </c>
      <c r="C35" s="242">
        <v>2437</v>
      </c>
      <c r="D35" s="242">
        <v>107</v>
      </c>
      <c r="E35" s="242">
        <v>2444</v>
      </c>
      <c r="F35" s="242">
        <v>243</v>
      </c>
      <c r="G35" s="243">
        <v>2314</v>
      </c>
      <c r="H35" s="244">
        <v>2218</v>
      </c>
      <c r="I35" s="242">
        <v>2146</v>
      </c>
      <c r="J35" s="245">
        <v>2090</v>
      </c>
      <c r="K35" s="242">
        <v>2083</v>
      </c>
      <c r="L35" s="242">
        <v>2040</v>
      </c>
      <c r="M35" s="242">
        <v>1996</v>
      </c>
      <c r="N35" s="246">
        <v>1927</v>
      </c>
    </row>
    <row r="36" spans="2:17" s="4" customFormat="1" ht="12.75" outlineLevel="1" x14ac:dyDescent="0.25">
      <c r="B36" s="86" t="s">
        <v>98</v>
      </c>
      <c r="C36" s="191">
        <v>126</v>
      </c>
      <c r="D36" s="191">
        <v>0</v>
      </c>
      <c r="E36" s="260">
        <v>130</v>
      </c>
      <c r="F36" s="260">
        <v>1</v>
      </c>
      <c r="G36" s="38">
        <v>129</v>
      </c>
      <c r="H36" s="42">
        <v>124</v>
      </c>
      <c r="I36" s="36">
        <v>125</v>
      </c>
      <c r="J36" s="46">
        <v>150</v>
      </c>
      <c r="K36" s="36">
        <v>191</v>
      </c>
      <c r="L36" s="36">
        <v>258</v>
      </c>
      <c r="M36" s="36">
        <v>320</v>
      </c>
      <c r="N36" s="87">
        <v>330</v>
      </c>
    </row>
    <row r="37" spans="2:17" s="4" customFormat="1" ht="12.75" outlineLevel="1" x14ac:dyDescent="0.25">
      <c r="B37" s="86" t="s">
        <v>31</v>
      </c>
      <c r="C37" s="191">
        <v>1131</v>
      </c>
      <c r="D37" s="191">
        <v>10</v>
      </c>
      <c r="E37" s="260">
        <v>1081</v>
      </c>
      <c r="F37" s="260">
        <v>6</v>
      </c>
      <c r="G37" s="38">
        <v>1053</v>
      </c>
      <c r="H37" s="42">
        <v>1026</v>
      </c>
      <c r="I37" s="36">
        <v>1028</v>
      </c>
      <c r="J37" s="46">
        <v>1075</v>
      </c>
      <c r="K37" s="36">
        <v>1349</v>
      </c>
      <c r="L37" s="36">
        <v>1440</v>
      </c>
      <c r="M37" s="36">
        <v>1607</v>
      </c>
      <c r="N37" s="87">
        <v>1581</v>
      </c>
    </row>
    <row r="38" spans="2:17" s="4" customFormat="1" ht="12.75" outlineLevel="1" x14ac:dyDescent="0.25">
      <c r="B38" s="86" t="s">
        <v>32</v>
      </c>
      <c r="C38" s="191">
        <v>117</v>
      </c>
      <c r="D38" s="191">
        <v>0</v>
      </c>
      <c r="E38" s="260">
        <v>102</v>
      </c>
      <c r="F38" s="260">
        <v>1</v>
      </c>
      <c r="G38" s="38">
        <v>90</v>
      </c>
      <c r="H38" s="42">
        <v>80</v>
      </c>
      <c r="I38" s="36">
        <v>92</v>
      </c>
      <c r="J38" s="46">
        <v>99</v>
      </c>
      <c r="K38" s="36">
        <v>110</v>
      </c>
      <c r="L38" s="36">
        <v>126</v>
      </c>
      <c r="M38" s="36">
        <v>113</v>
      </c>
      <c r="N38" s="87">
        <v>110</v>
      </c>
    </row>
    <row r="39" spans="2:17" s="4" customFormat="1" ht="12.75" outlineLevel="1" x14ac:dyDescent="0.25">
      <c r="B39" s="86" t="s">
        <v>33</v>
      </c>
      <c r="C39" s="191">
        <v>9546</v>
      </c>
      <c r="D39" s="191">
        <v>251</v>
      </c>
      <c r="E39" s="260">
        <v>8901</v>
      </c>
      <c r="F39" s="260">
        <v>220</v>
      </c>
      <c r="G39" s="38">
        <v>8264</v>
      </c>
      <c r="H39" s="42">
        <v>8054</v>
      </c>
      <c r="I39" s="36">
        <v>8082</v>
      </c>
      <c r="J39" s="46">
        <v>8142</v>
      </c>
      <c r="K39" s="36">
        <v>8582</v>
      </c>
      <c r="L39" s="36">
        <v>9223</v>
      </c>
      <c r="M39" s="36">
        <v>9921</v>
      </c>
      <c r="N39" s="87">
        <v>9952</v>
      </c>
    </row>
    <row r="40" spans="2:17" s="4" customFormat="1" ht="12.75" outlineLevel="1" x14ac:dyDescent="0.25">
      <c r="B40" s="89" t="s">
        <v>34</v>
      </c>
      <c r="C40" s="192">
        <v>0</v>
      </c>
      <c r="D40" s="192">
        <v>0</v>
      </c>
      <c r="E40" s="260">
        <v>0</v>
      </c>
      <c r="F40" s="260">
        <v>0</v>
      </c>
      <c r="G40" s="41">
        <v>0</v>
      </c>
      <c r="H40" s="43">
        <v>0</v>
      </c>
      <c r="I40" s="40">
        <v>0</v>
      </c>
      <c r="J40" s="47">
        <v>0</v>
      </c>
      <c r="K40" s="40">
        <v>0</v>
      </c>
      <c r="L40" s="40">
        <v>0</v>
      </c>
      <c r="M40" s="40">
        <v>0</v>
      </c>
      <c r="N40" s="90">
        <v>0</v>
      </c>
    </row>
    <row r="41" spans="2:17" s="4" customFormat="1" ht="12.75" outlineLevel="1" x14ac:dyDescent="0.25">
      <c r="B41" s="155" t="s">
        <v>35</v>
      </c>
      <c r="C41" s="156">
        <v>10920</v>
      </c>
      <c r="D41" s="156">
        <v>261</v>
      </c>
      <c r="E41" s="156">
        <v>10214</v>
      </c>
      <c r="F41" s="156">
        <v>228</v>
      </c>
      <c r="G41" s="157">
        <v>9536</v>
      </c>
      <c r="H41" s="158">
        <v>9284</v>
      </c>
      <c r="I41" s="156">
        <v>9327</v>
      </c>
      <c r="J41" s="159">
        <v>9466</v>
      </c>
      <c r="K41" s="156">
        <v>10232</v>
      </c>
      <c r="L41" s="156">
        <v>11047</v>
      </c>
      <c r="M41" s="156">
        <v>11961</v>
      </c>
      <c r="N41" s="160">
        <v>11973</v>
      </c>
    </row>
    <row r="42" spans="2:17" s="4" customFormat="1" ht="12.75" outlineLevel="1" x14ac:dyDescent="0.25">
      <c r="B42" s="155" t="s">
        <v>179</v>
      </c>
      <c r="C42" s="156">
        <v>0</v>
      </c>
      <c r="D42" s="156">
        <f>1079+20</f>
        <v>1099</v>
      </c>
      <c r="E42" s="156">
        <v>0</v>
      </c>
      <c r="F42" s="156">
        <v>1995</v>
      </c>
      <c r="G42" s="156">
        <v>0</v>
      </c>
      <c r="H42" s="156">
        <v>0</v>
      </c>
      <c r="I42" s="156">
        <v>0</v>
      </c>
      <c r="J42" s="156">
        <v>0</v>
      </c>
      <c r="K42" s="156">
        <v>0</v>
      </c>
      <c r="L42" s="156">
        <v>0</v>
      </c>
      <c r="M42" s="156">
        <v>0</v>
      </c>
      <c r="N42" s="190">
        <v>0</v>
      </c>
    </row>
    <row r="43" spans="2:17" s="5" customFormat="1" ht="15" thickBot="1" x14ac:dyDescent="0.3">
      <c r="B43" s="161" t="s">
        <v>112</v>
      </c>
      <c r="C43" s="162">
        <f>304903-20</f>
        <v>304883</v>
      </c>
      <c r="D43" s="162">
        <f>24819+20</f>
        <v>24839</v>
      </c>
      <c r="E43" s="162">
        <v>308055</v>
      </c>
      <c r="F43" s="162">
        <v>22829</v>
      </c>
      <c r="G43" s="163">
        <v>291163</v>
      </c>
      <c r="H43" s="164">
        <v>280636</v>
      </c>
      <c r="I43" s="162">
        <v>275352</v>
      </c>
      <c r="J43" s="165">
        <v>267971</v>
      </c>
      <c r="K43" s="162">
        <v>266337</v>
      </c>
      <c r="L43" s="162">
        <v>267602</v>
      </c>
      <c r="M43" s="162">
        <v>268127</v>
      </c>
      <c r="N43" s="166">
        <v>265143</v>
      </c>
      <c r="Q43" s="4"/>
    </row>
    <row r="44" spans="2:17" s="5" customFormat="1" ht="13.9" customHeight="1" x14ac:dyDescent="0.25">
      <c r="B44" s="60"/>
      <c r="C44" s="60"/>
      <c r="D44" s="59"/>
      <c r="E44" s="59"/>
      <c r="F44" s="59"/>
      <c r="G44" s="59"/>
      <c r="H44" s="59"/>
      <c r="I44" s="59"/>
      <c r="J44" s="59"/>
      <c r="K44" s="59"/>
      <c r="L44" s="59"/>
      <c r="M44" s="59"/>
      <c r="N44" s="59"/>
    </row>
    <row r="45" spans="2:17" s="5" customFormat="1" ht="15.75" thickBot="1" x14ac:dyDescent="0.3">
      <c r="B45" s="34" t="s">
        <v>118</v>
      </c>
      <c r="C45" s="34"/>
      <c r="D45" s="35"/>
      <c r="E45" s="35"/>
      <c r="F45" s="35"/>
      <c r="G45" s="35"/>
      <c r="H45" s="35"/>
      <c r="I45" s="35"/>
      <c r="J45" s="35"/>
      <c r="K45" s="35"/>
      <c r="L45" s="35"/>
      <c r="M45" s="35"/>
      <c r="N45" s="35"/>
    </row>
    <row r="46" spans="2:17" s="6" customFormat="1" ht="25.5" outlineLevel="1" x14ac:dyDescent="0.2">
      <c r="B46" s="167" t="s">
        <v>117</v>
      </c>
      <c r="C46" s="153">
        <v>2022</v>
      </c>
      <c r="D46" s="151" t="s">
        <v>195</v>
      </c>
      <c r="E46" s="168">
        <v>2021</v>
      </c>
      <c r="F46" s="168" t="s">
        <v>178</v>
      </c>
      <c r="G46" s="168">
        <v>2020</v>
      </c>
      <c r="H46" s="168">
        <v>2019</v>
      </c>
      <c r="I46" s="169">
        <v>2018</v>
      </c>
      <c r="J46" s="170">
        <v>2017</v>
      </c>
      <c r="K46" s="170">
        <v>2016</v>
      </c>
      <c r="L46" s="170">
        <v>2015</v>
      </c>
      <c r="M46" s="170">
        <v>2014</v>
      </c>
      <c r="N46" s="171">
        <v>2013</v>
      </c>
    </row>
    <row r="47" spans="2:17" s="4" customFormat="1" ht="12.75" outlineLevel="1" x14ac:dyDescent="0.25">
      <c r="B47" s="93" t="s">
        <v>1</v>
      </c>
      <c r="C47" s="194">
        <v>26660</v>
      </c>
      <c r="D47" s="194">
        <v>2172</v>
      </c>
      <c r="E47" s="51">
        <v>28909</v>
      </c>
      <c r="F47" s="51">
        <v>2094</v>
      </c>
      <c r="G47" s="51">
        <v>30539</v>
      </c>
      <c r="H47" s="51">
        <v>31657</v>
      </c>
      <c r="I47" s="49">
        <v>32158</v>
      </c>
      <c r="J47" s="45">
        <v>32847</v>
      </c>
      <c r="K47" s="45">
        <v>33899</v>
      </c>
      <c r="L47" s="45">
        <v>34260</v>
      </c>
      <c r="M47" s="45">
        <v>35504</v>
      </c>
      <c r="N47" s="94">
        <v>35629</v>
      </c>
    </row>
    <row r="48" spans="2:17" s="4" customFormat="1" ht="12.75" outlineLevel="1" x14ac:dyDescent="0.25">
      <c r="B48" s="95" t="s">
        <v>2</v>
      </c>
      <c r="C48" s="195">
        <v>32733</v>
      </c>
      <c r="D48" s="195">
        <v>1821</v>
      </c>
      <c r="E48" s="42">
        <v>31614</v>
      </c>
      <c r="F48" s="42">
        <v>1782</v>
      </c>
      <c r="G48" s="42">
        <v>30545</v>
      </c>
      <c r="H48" s="42">
        <v>27993</v>
      </c>
      <c r="I48" s="36">
        <v>26137</v>
      </c>
      <c r="J48" s="46">
        <v>24520</v>
      </c>
      <c r="K48" s="46">
        <v>22732</v>
      </c>
      <c r="L48" s="46">
        <v>21835</v>
      </c>
      <c r="M48" s="46">
        <v>19908</v>
      </c>
      <c r="N48" s="87">
        <v>18759</v>
      </c>
    </row>
    <row r="49" spans="2:14" s="4" customFormat="1" ht="12.75" outlineLevel="1" x14ac:dyDescent="0.25">
      <c r="B49" s="95" t="s">
        <v>3</v>
      </c>
      <c r="C49" s="195">
        <v>3587</v>
      </c>
      <c r="D49" s="195">
        <v>158</v>
      </c>
      <c r="E49" s="42">
        <v>3602</v>
      </c>
      <c r="F49" s="42">
        <v>133</v>
      </c>
      <c r="G49" s="42">
        <v>3625</v>
      </c>
      <c r="H49" s="42">
        <v>3601</v>
      </c>
      <c r="I49" s="36">
        <v>3594</v>
      </c>
      <c r="J49" s="46">
        <v>3625</v>
      </c>
      <c r="K49" s="46">
        <v>3589</v>
      </c>
      <c r="L49" s="46">
        <v>3530</v>
      </c>
      <c r="M49" s="46">
        <v>3444</v>
      </c>
      <c r="N49" s="87">
        <v>3414</v>
      </c>
    </row>
    <row r="50" spans="2:14" s="4" customFormat="1" ht="12.75" outlineLevel="1" x14ac:dyDescent="0.25">
      <c r="B50" s="95" t="s">
        <v>4</v>
      </c>
      <c r="C50" s="195">
        <v>77</v>
      </c>
      <c r="D50" s="195">
        <v>2</v>
      </c>
      <c r="E50" s="42">
        <v>79</v>
      </c>
      <c r="F50" s="42">
        <v>1</v>
      </c>
      <c r="G50" s="42">
        <v>78</v>
      </c>
      <c r="H50" s="42">
        <v>77</v>
      </c>
      <c r="I50" s="36">
        <v>75</v>
      </c>
      <c r="J50" s="46">
        <v>75</v>
      </c>
      <c r="K50" s="46">
        <v>73</v>
      </c>
      <c r="L50" s="46">
        <v>72</v>
      </c>
      <c r="M50" s="46">
        <v>63</v>
      </c>
      <c r="N50" s="87">
        <v>70</v>
      </c>
    </row>
    <row r="51" spans="2:14" s="4" customFormat="1" ht="12.75" outlineLevel="1" x14ac:dyDescent="0.25">
      <c r="B51" s="95" t="s">
        <v>5</v>
      </c>
      <c r="C51" s="195">
        <v>19403</v>
      </c>
      <c r="D51" s="195">
        <v>684</v>
      </c>
      <c r="E51" s="42">
        <v>19558</v>
      </c>
      <c r="F51" s="42">
        <v>543</v>
      </c>
      <c r="G51" s="42">
        <v>19775</v>
      </c>
      <c r="H51" s="42">
        <v>19210</v>
      </c>
      <c r="I51" s="36">
        <v>18889</v>
      </c>
      <c r="J51" s="46">
        <v>18516</v>
      </c>
      <c r="K51" s="46">
        <v>18758</v>
      </c>
      <c r="L51" s="46">
        <v>18971</v>
      </c>
      <c r="M51" s="46">
        <v>19018</v>
      </c>
      <c r="N51" s="87">
        <v>18663</v>
      </c>
    </row>
    <row r="52" spans="2:14" s="4" customFormat="1" ht="12.75" outlineLevel="1" x14ac:dyDescent="0.25">
      <c r="B52" s="95" t="s">
        <v>6</v>
      </c>
      <c r="C52" s="195">
        <v>1070</v>
      </c>
      <c r="D52" s="195">
        <v>120</v>
      </c>
      <c r="E52" s="42">
        <v>536</v>
      </c>
      <c r="F52" s="42">
        <v>132</v>
      </c>
      <c r="G52" s="42">
        <v>99</v>
      </c>
      <c r="H52" s="42">
        <v>89</v>
      </c>
      <c r="I52" s="36">
        <v>113</v>
      </c>
      <c r="J52" s="46">
        <v>72</v>
      </c>
      <c r="K52" s="46">
        <v>67</v>
      </c>
      <c r="L52" s="46">
        <v>109</v>
      </c>
      <c r="M52" s="46">
        <v>115</v>
      </c>
      <c r="N52" s="87">
        <v>134</v>
      </c>
    </row>
    <row r="53" spans="2:14" s="4" customFormat="1" ht="12.75" outlineLevel="1" x14ac:dyDescent="0.25">
      <c r="B53" s="96" t="s">
        <v>7</v>
      </c>
      <c r="C53" s="196">
        <v>54</v>
      </c>
      <c r="D53" s="196">
        <v>8</v>
      </c>
      <c r="E53" s="43">
        <v>75</v>
      </c>
      <c r="F53" s="43">
        <v>6</v>
      </c>
      <c r="G53" s="43">
        <v>83</v>
      </c>
      <c r="H53" s="43">
        <v>48</v>
      </c>
      <c r="I53" s="40">
        <v>44</v>
      </c>
      <c r="J53" s="47">
        <v>17</v>
      </c>
      <c r="K53" s="47">
        <v>28</v>
      </c>
      <c r="L53" s="47">
        <v>49</v>
      </c>
      <c r="M53" s="47">
        <v>56</v>
      </c>
      <c r="N53" s="90">
        <v>61</v>
      </c>
    </row>
    <row r="54" spans="2:14" s="4" customFormat="1" ht="12.75" outlineLevel="1" x14ac:dyDescent="0.25">
      <c r="B54" s="172" t="s">
        <v>8</v>
      </c>
      <c r="C54" s="158">
        <v>83584</v>
      </c>
      <c r="D54" s="158">
        <v>4965</v>
      </c>
      <c r="E54" s="158">
        <v>84373</v>
      </c>
      <c r="F54" s="158">
        <v>4691</v>
      </c>
      <c r="G54" s="158">
        <v>84744</v>
      </c>
      <c r="H54" s="158">
        <v>82675</v>
      </c>
      <c r="I54" s="156">
        <v>81010</v>
      </c>
      <c r="J54" s="159">
        <v>79672</v>
      </c>
      <c r="K54" s="159">
        <v>79146</v>
      </c>
      <c r="L54" s="159">
        <v>78826</v>
      </c>
      <c r="M54" s="159">
        <v>78108</v>
      </c>
      <c r="N54" s="160">
        <v>76730</v>
      </c>
    </row>
    <row r="55" spans="2:14" s="4" customFormat="1" ht="12.75" outlineLevel="1" x14ac:dyDescent="0.25">
      <c r="B55" s="95" t="s">
        <v>9</v>
      </c>
      <c r="C55" s="195">
        <v>45419</v>
      </c>
      <c r="D55" s="195">
        <v>1484</v>
      </c>
      <c r="E55" s="42">
        <v>48355</v>
      </c>
      <c r="F55" s="42">
        <v>978</v>
      </c>
      <c r="G55" s="42">
        <v>42706</v>
      </c>
      <c r="H55" s="42">
        <v>42340</v>
      </c>
      <c r="I55" s="36">
        <v>42363</v>
      </c>
      <c r="J55" s="46">
        <v>40912</v>
      </c>
      <c r="K55" s="46">
        <v>40259</v>
      </c>
      <c r="L55" s="46">
        <v>40242</v>
      </c>
      <c r="M55" s="46">
        <v>40630</v>
      </c>
      <c r="N55" s="87">
        <v>40369</v>
      </c>
    </row>
    <row r="56" spans="2:14" s="4" customFormat="1" ht="12.75" outlineLevel="1" x14ac:dyDescent="0.25">
      <c r="B56" s="97" t="s">
        <v>10</v>
      </c>
      <c r="C56" s="197">
        <v>6618</v>
      </c>
      <c r="D56" s="197">
        <v>106</v>
      </c>
      <c r="E56" s="44">
        <v>6448</v>
      </c>
      <c r="F56" s="44">
        <v>48</v>
      </c>
      <c r="G56" s="44">
        <v>6422</v>
      </c>
      <c r="H56" s="44">
        <v>6275</v>
      </c>
      <c r="I56" s="37">
        <v>6287</v>
      </c>
      <c r="J56" s="48">
        <v>6296</v>
      </c>
      <c r="K56" s="48">
        <v>6307</v>
      </c>
      <c r="L56" s="48">
        <v>6410</v>
      </c>
      <c r="M56" s="48">
        <v>6346</v>
      </c>
      <c r="N56" s="92">
        <v>6114</v>
      </c>
    </row>
    <row r="57" spans="2:14" s="4" customFormat="1" ht="12.75" outlineLevel="1" x14ac:dyDescent="0.25">
      <c r="B57" s="95" t="s">
        <v>11</v>
      </c>
      <c r="C57" s="195">
        <v>14914</v>
      </c>
      <c r="D57" s="195">
        <v>6307</v>
      </c>
      <c r="E57" s="42">
        <v>14910</v>
      </c>
      <c r="F57" s="42">
        <v>6309</v>
      </c>
      <c r="G57" s="42">
        <v>11836</v>
      </c>
      <c r="H57" s="42">
        <v>9761</v>
      </c>
      <c r="I57" s="36">
        <v>8856</v>
      </c>
      <c r="J57" s="46">
        <v>8494</v>
      </c>
      <c r="K57" s="46">
        <v>8496</v>
      </c>
      <c r="L57" s="46">
        <v>8411</v>
      </c>
      <c r="M57" s="46">
        <v>8304</v>
      </c>
      <c r="N57" s="87">
        <v>8179</v>
      </c>
    </row>
    <row r="58" spans="2:14" s="4" customFormat="1" ht="12.75" outlineLevel="1" x14ac:dyDescent="0.25">
      <c r="B58" s="95" t="s">
        <v>12</v>
      </c>
      <c r="C58" s="195">
        <v>27040</v>
      </c>
      <c r="D58" s="195">
        <v>2465</v>
      </c>
      <c r="E58" s="42">
        <v>29243</v>
      </c>
      <c r="F58" s="42">
        <v>1989</v>
      </c>
      <c r="G58" s="42">
        <v>26977</v>
      </c>
      <c r="H58" s="42">
        <v>25782</v>
      </c>
      <c r="I58" s="36">
        <v>25744</v>
      </c>
      <c r="J58" s="46">
        <v>25480</v>
      </c>
      <c r="K58" s="46">
        <v>25127</v>
      </c>
      <c r="L58" s="46">
        <v>25162</v>
      </c>
      <c r="M58" s="46">
        <v>25608</v>
      </c>
      <c r="N58" s="87">
        <v>25939</v>
      </c>
    </row>
    <row r="59" spans="2:14" s="4" customFormat="1" ht="12.75" outlineLevel="1" x14ac:dyDescent="0.25">
      <c r="B59" s="98" t="s">
        <v>13</v>
      </c>
      <c r="C59" s="198">
        <v>1472</v>
      </c>
      <c r="D59" s="198">
        <v>26</v>
      </c>
      <c r="E59" s="52">
        <v>1520</v>
      </c>
      <c r="F59" s="52">
        <v>24</v>
      </c>
      <c r="G59" s="52">
        <v>1509</v>
      </c>
      <c r="H59" s="52">
        <v>1510</v>
      </c>
      <c r="I59" s="53">
        <v>1465</v>
      </c>
      <c r="J59" s="50">
        <v>1427</v>
      </c>
      <c r="K59" s="50">
        <v>1367</v>
      </c>
      <c r="L59" s="50">
        <v>1407</v>
      </c>
      <c r="M59" s="50">
        <v>1405</v>
      </c>
      <c r="N59" s="99">
        <v>1424</v>
      </c>
    </row>
    <row r="60" spans="2:14" s="4" customFormat="1" ht="12.75" outlineLevel="1" x14ac:dyDescent="0.25">
      <c r="B60" s="173" t="s">
        <v>14</v>
      </c>
      <c r="C60" s="158">
        <v>95463</v>
      </c>
      <c r="D60" s="158">
        <v>10388</v>
      </c>
      <c r="E60" s="158">
        <v>100476</v>
      </c>
      <c r="F60" s="158">
        <v>9348</v>
      </c>
      <c r="G60" s="158">
        <v>89450</v>
      </c>
      <c r="H60" s="158">
        <v>85668</v>
      </c>
      <c r="I60" s="156">
        <v>84715</v>
      </c>
      <c r="J60" s="159">
        <v>82609</v>
      </c>
      <c r="K60" s="159">
        <v>81556</v>
      </c>
      <c r="L60" s="159">
        <v>81632</v>
      </c>
      <c r="M60" s="159">
        <v>82293</v>
      </c>
      <c r="N60" s="160">
        <v>82025</v>
      </c>
    </row>
    <row r="61" spans="2:14" s="4" customFormat="1" ht="12.75" outlineLevel="1" x14ac:dyDescent="0.25">
      <c r="B61" s="95" t="s">
        <v>15</v>
      </c>
      <c r="C61" s="195">
        <v>32582</v>
      </c>
      <c r="D61" s="195">
        <v>5740</v>
      </c>
      <c r="E61" s="42">
        <v>33158</v>
      </c>
      <c r="F61" s="42">
        <v>4224</v>
      </c>
      <c r="G61" s="42">
        <v>31475</v>
      </c>
      <c r="H61" s="42">
        <v>30059</v>
      </c>
      <c r="I61" s="36">
        <v>29440</v>
      </c>
      <c r="J61" s="46">
        <v>28626</v>
      </c>
      <c r="K61" s="46">
        <v>28284</v>
      </c>
      <c r="L61" s="46">
        <v>28823</v>
      </c>
      <c r="M61" s="46">
        <v>29159</v>
      </c>
      <c r="N61" s="87">
        <v>29430</v>
      </c>
    </row>
    <row r="62" spans="2:14" s="4" customFormat="1" ht="12.75" outlineLevel="1" x14ac:dyDescent="0.25">
      <c r="B62" s="95" t="s">
        <v>16</v>
      </c>
      <c r="C62" s="195">
        <v>7445</v>
      </c>
      <c r="D62" s="195">
        <v>268</v>
      </c>
      <c r="E62" s="42">
        <v>7117</v>
      </c>
      <c r="F62" s="42">
        <v>178</v>
      </c>
      <c r="G62" s="42">
        <v>6811</v>
      </c>
      <c r="H62" s="42">
        <v>6546</v>
      </c>
      <c r="I62" s="36">
        <v>6388</v>
      </c>
      <c r="J62" s="46">
        <v>6274</v>
      </c>
      <c r="K62" s="46">
        <v>6123</v>
      </c>
      <c r="L62" s="46">
        <v>6312</v>
      </c>
      <c r="M62" s="46">
        <v>6381</v>
      </c>
      <c r="N62" s="87">
        <v>6338</v>
      </c>
    </row>
    <row r="63" spans="2:14" s="4" customFormat="1" ht="12.75" outlineLevel="1" x14ac:dyDescent="0.25">
      <c r="B63" s="96" t="s">
        <v>17</v>
      </c>
      <c r="C63" s="196">
        <v>5045</v>
      </c>
      <c r="D63" s="196">
        <v>124</v>
      </c>
      <c r="E63" s="43">
        <v>4738</v>
      </c>
      <c r="F63" s="43">
        <v>114</v>
      </c>
      <c r="G63" s="43">
        <v>4341</v>
      </c>
      <c r="H63" s="43">
        <v>3983</v>
      </c>
      <c r="I63" s="40">
        <v>3780</v>
      </c>
      <c r="J63" s="47">
        <v>3468</v>
      </c>
      <c r="K63" s="47">
        <v>3145</v>
      </c>
      <c r="L63" s="47">
        <v>3127</v>
      </c>
      <c r="M63" s="47">
        <v>3026</v>
      </c>
      <c r="N63" s="90">
        <v>2871</v>
      </c>
    </row>
    <row r="64" spans="2:14" s="4" customFormat="1" ht="12.75" outlineLevel="1" x14ac:dyDescent="0.25">
      <c r="B64" s="173" t="s">
        <v>18</v>
      </c>
      <c r="C64" s="158">
        <v>45072</v>
      </c>
      <c r="D64" s="158">
        <v>6132</v>
      </c>
      <c r="E64" s="158">
        <v>45013</v>
      </c>
      <c r="F64" s="158">
        <v>4516</v>
      </c>
      <c r="G64" s="158">
        <v>42627</v>
      </c>
      <c r="H64" s="158">
        <v>40588</v>
      </c>
      <c r="I64" s="156">
        <v>39608</v>
      </c>
      <c r="J64" s="159">
        <v>38368</v>
      </c>
      <c r="K64" s="159">
        <v>37552</v>
      </c>
      <c r="L64" s="159">
        <v>38262</v>
      </c>
      <c r="M64" s="159">
        <v>38566</v>
      </c>
      <c r="N64" s="160">
        <v>38639</v>
      </c>
    </row>
    <row r="65" spans="2:14" s="4" customFormat="1" ht="12.75" outlineLevel="1" x14ac:dyDescent="0.25">
      <c r="B65" s="95" t="s">
        <v>19</v>
      </c>
      <c r="C65" s="195">
        <v>16770</v>
      </c>
      <c r="D65" s="195">
        <v>757</v>
      </c>
      <c r="E65" s="42">
        <v>17116</v>
      </c>
      <c r="F65" s="42">
        <v>560</v>
      </c>
      <c r="G65" s="42">
        <v>17208</v>
      </c>
      <c r="H65" s="42">
        <v>16936</v>
      </c>
      <c r="I65" s="36">
        <v>16793</v>
      </c>
      <c r="J65" s="46">
        <v>16740</v>
      </c>
      <c r="K65" s="46">
        <v>16495</v>
      </c>
      <c r="L65" s="46">
        <v>16382</v>
      </c>
      <c r="M65" s="46">
        <v>16237</v>
      </c>
      <c r="N65" s="87">
        <v>16041</v>
      </c>
    </row>
    <row r="66" spans="2:14" s="4" customFormat="1" ht="12.75" outlineLevel="1" x14ac:dyDescent="0.25">
      <c r="B66" s="95" t="s">
        <v>20</v>
      </c>
      <c r="C66" s="195">
        <v>15921</v>
      </c>
      <c r="D66" s="195">
        <v>899</v>
      </c>
      <c r="E66" s="42">
        <v>15227</v>
      </c>
      <c r="F66" s="42">
        <v>1440</v>
      </c>
      <c r="G66" s="42">
        <v>14309</v>
      </c>
      <c r="H66" s="42">
        <v>13556</v>
      </c>
      <c r="I66" s="36">
        <v>13094</v>
      </c>
      <c r="J66" s="46">
        <v>12860</v>
      </c>
      <c r="K66" s="46">
        <v>12473</v>
      </c>
      <c r="L66" s="46">
        <v>12399</v>
      </c>
      <c r="M66" s="46">
        <v>12306</v>
      </c>
      <c r="N66" s="87">
        <v>11928</v>
      </c>
    </row>
    <row r="67" spans="2:14" s="4" customFormat="1" ht="12.75" outlineLevel="1" x14ac:dyDescent="0.25">
      <c r="B67" s="95" t="s">
        <v>21</v>
      </c>
      <c r="C67" s="195">
        <v>17256</v>
      </c>
      <c r="D67" s="195">
        <v>370</v>
      </c>
      <c r="E67" s="42">
        <v>16807</v>
      </c>
      <c r="F67" s="42">
        <v>208</v>
      </c>
      <c r="G67" s="42">
        <v>16172</v>
      </c>
      <c r="H67" s="42">
        <v>15442</v>
      </c>
      <c r="I67" s="36">
        <v>15019</v>
      </c>
      <c r="J67" s="46">
        <v>14684</v>
      </c>
      <c r="K67" s="46">
        <v>14632</v>
      </c>
      <c r="L67" s="46">
        <v>14732</v>
      </c>
      <c r="M67" s="46">
        <v>14735</v>
      </c>
      <c r="N67" s="87">
        <v>14557</v>
      </c>
    </row>
    <row r="68" spans="2:14" s="4" customFormat="1" ht="12.75" outlineLevel="1" x14ac:dyDescent="0.25">
      <c r="B68" s="95" t="s">
        <v>22</v>
      </c>
      <c r="C68" s="195">
        <v>20212</v>
      </c>
      <c r="D68" s="195">
        <v>282</v>
      </c>
      <c r="E68" s="42">
        <v>19928</v>
      </c>
      <c r="F68" s="42">
        <v>179</v>
      </c>
      <c r="G68" s="42">
        <v>19093</v>
      </c>
      <c r="H68" s="42">
        <v>18227</v>
      </c>
      <c r="I68" s="36">
        <v>17738</v>
      </c>
      <c r="J68" s="46">
        <v>17516</v>
      </c>
      <c r="K68" s="46">
        <v>17051</v>
      </c>
      <c r="L68" s="46">
        <v>16960</v>
      </c>
      <c r="M68" s="46">
        <v>16757</v>
      </c>
      <c r="N68" s="87">
        <v>16546</v>
      </c>
    </row>
    <row r="69" spans="2:14" s="4" customFormat="1" ht="12.75" outlineLevel="1" x14ac:dyDescent="0.25">
      <c r="B69" s="96" t="s">
        <v>23</v>
      </c>
      <c r="C69" s="196">
        <v>46</v>
      </c>
      <c r="D69" s="196">
        <v>8</v>
      </c>
      <c r="E69" s="43">
        <v>60</v>
      </c>
      <c r="F69" s="43">
        <v>11</v>
      </c>
      <c r="G69" s="43">
        <v>60</v>
      </c>
      <c r="H69" s="43">
        <v>48</v>
      </c>
      <c r="I69" s="40">
        <v>33</v>
      </c>
      <c r="J69" s="47">
        <v>54</v>
      </c>
      <c r="K69" s="47">
        <v>28</v>
      </c>
      <c r="L69" s="47">
        <v>53</v>
      </c>
      <c r="M69" s="47">
        <v>54</v>
      </c>
      <c r="N69" s="90">
        <v>46</v>
      </c>
    </row>
    <row r="70" spans="2:14" s="4" customFormat="1" ht="12.75" outlineLevel="1" x14ac:dyDescent="0.25">
      <c r="B70" s="173" t="s">
        <v>24</v>
      </c>
      <c r="C70" s="158">
        <v>70205</v>
      </c>
      <c r="D70" s="158">
        <v>2316</v>
      </c>
      <c r="E70" s="158">
        <v>69138</v>
      </c>
      <c r="F70" s="158">
        <v>2398</v>
      </c>
      <c r="G70" s="158">
        <v>66842</v>
      </c>
      <c r="H70" s="158">
        <v>64209</v>
      </c>
      <c r="I70" s="156">
        <v>62677</v>
      </c>
      <c r="J70" s="159">
        <v>61854</v>
      </c>
      <c r="K70" s="159">
        <v>60679</v>
      </c>
      <c r="L70" s="159">
        <v>60526</v>
      </c>
      <c r="M70" s="159">
        <v>60089</v>
      </c>
      <c r="N70" s="160">
        <v>59118</v>
      </c>
    </row>
    <row r="71" spans="2:14" s="4" customFormat="1" ht="12.75" outlineLevel="1" x14ac:dyDescent="0.25">
      <c r="B71" s="95" t="s">
        <v>25</v>
      </c>
      <c r="C71" s="195">
        <v>1838</v>
      </c>
      <c r="D71" s="195">
        <v>84</v>
      </c>
      <c r="E71" s="42">
        <v>1855</v>
      </c>
      <c r="F71" s="42">
        <v>181</v>
      </c>
      <c r="G71" s="42">
        <v>1798</v>
      </c>
      <c r="H71" s="42">
        <v>1738</v>
      </c>
      <c r="I71" s="36">
        <v>1716</v>
      </c>
      <c r="J71" s="46">
        <v>1689</v>
      </c>
      <c r="K71" s="46">
        <v>1670</v>
      </c>
      <c r="L71" s="46">
        <v>1638</v>
      </c>
      <c r="M71" s="46">
        <v>1578</v>
      </c>
      <c r="N71" s="87">
        <v>1513</v>
      </c>
    </row>
    <row r="72" spans="2:14" s="4" customFormat="1" ht="12.75" outlineLevel="1" x14ac:dyDescent="0.25">
      <c r="B72" s="95" t="s">
        <v>26</v>
      </c>
      <c r="C72" s="195">
        <v>75</v>
      </c>
      <c r="D72" s="195">
        <v>1</v>
      </c>
      <c r="E72" s="42">
        <v>70</v>
      </c>
      <c r="F72" s="42">
        <v>0</v>
      </c>
      <c r="G72" s="42">
        <v>66</v>
      </c>
      <c r="H72" s="42">
        <v>66</v>
      </c>
      <c r="I72" s="36">
        <v>63</v>
      </c>
      <c r="J72" s="46">
        <v>66</v>
      </c>
      <c r="K72" s="46">
        <v>70</v>
      </c>
      <c r="L72" s="46">
        <v>63</v>
      </c>
      <c r="M72" s="46">
        <v>62</v>
      </c>
      <c r="N72" s="87">
        <v>58</v>
      </c>
    </row>
    <row r="73" spans="2:14" s="4" customFormat="1" ht="12.75" outlineLevel="1" x14ac:dyDescent="0.25">
      <c r="B73" s="95" t="s">
        <v>27</v>
      </c>
      <c r="C73" s="195">
        <v>180</v>
      </c>
      <c r="D73" s="195">
        <v>0</v>
      </c>
      <c r="E73" s="42">
        <v>178</v>
      </c>
      <c r="F73" s="42">
        <v>0</v>
      </c>
      <c r="G73" s="42">
        <v>175</v>
      </c>
      <c r="H73" s="42">
        <v>172</v>
      </c>
      <c r="I73" s="36">
        <v>173</v>
      </c>
      <c r="J73" s="46">
        <v>170</v>
      </c>
      <c r="K73" s="46">
        <v>160</v>
      </c>
      <c r="L73" s="46">
        <v>165</v>
      </c>
      <c r="M73" s="46">
        <v>163</v>
      </c>
      <c r="N73" s="87">
        <v>156</v>
      </c>
    </row>
    <row r="74" spans="2:14" s="4" customFormat="1" ht="12.75" outlineLevel="1" x14ac:dyDescent="0.25">
      <c r="B74" s="95" t="s">
        <v>28</v>
      </c>
      <c r="C74" s="195">
        <v>260</v>
      </c>
      <c r="D74" s="195">
        <v>8</v>
      </c>
      <c r="E74" s="42">
        <v>254</v>
      </c>
      <c r="F74" s="42">
        <v>8</v>
      </c>
      <c r="G74" s="42">
        <v>245</v>
      </c>
      <c r="H74" s="42">
        <v>218</v>
      </c>
      <c r="I74" s="36">
        <v>221</v>
      </c>
      <c r="J74" s="46">
        <v>215</v>
      </c>
      <c r="K74" s="46">
        <v>210</v>
      </c>
      <c r="L74" s="46">
        <v>197</v>
      </c>
      <c r="M74" s="46">
        <v>178</v>
      </c>
      <c r="N74" s="87">
        <v>167</v>
      </c>
    </row>
    <row r="75" spans="2:14" s="4" customFormat="1" ht="12.75" outlineLevel="1" x14ac:dyDescent="0.25">
      <c r="B75" s="95" t="s">
        <v>29</v>
      </c>
      <c r="C75" s="195">
        <v>0</v>
      </c>
      <c r="D75" s="195">
        <v>0</v>
      </c>
      <c r="E75" s="42">
        <v>0</v>
      </c>
      <c r="F75" s="42">
        <v>0</v>
      </c>
      <c r="G75" s="42">
        <v>0</v>
      </c>
      <c r="H75" s="42">
        <v>0</v>
      </c>
      <c r="I75" s="36">
        <v>0</v>
      </c>
      <c r="J75" s="46">
        <v>0</v>
      </c>
      <c r="K75" s="46">
        <v>0</v>
      </c>
      <c r="L75" s="46">
        <v>0</v>
      </c>
      <c r="M75" s="46">
        <v>0</v>
      </c>
      <c r="N75" s="87">
        <v>0</v>
      </c>
    </row>
    <row r="76" spans="2:14" s="4" customFormat="1" ht="12.75" outlineLevel="1" x14ac:dyDescent="0.25">
      <c r="B76" s="96" t="s">
        <v>30</v>
      </c>
      <c r="C76" s="196">
        <v>123</v>
      </c>
      <c r="D76" s="196">
        <v>17</v>
      </c>
      <c r="E76" s="43">
        <v>171</v>
      </c>
      <c r="F76" s="43">
        <v>66</v>
      </c>
      <c r="G76" s="43">
        <v>105</v>
      </c>
      <c r="H76" s="43">
        <v>79</v>
      </c>
      <c r="I76" s="40">
        <v>51</v>
      </c>
      <c r="J76" s="47">
        <v>36</v>
      </c>
      <c r="K76" s="47">
        <v>48</v>
      </c>
      <c r="L76" s="47">
        <v>58</v>
      </c>
      <c r="M76" s="47">
        <v>90</v>
      </c>
      <c r="N76" s="90">
        <v>96</v>
      </c>
    </row>
    <row r="77" spans="2:14" s="4" customFormat="1" ht="25.5" outlineLevel="1" x14ac:dyDescent="0.25">
      <c r="B77" s="235" t="s">
        <v>175</v>
      </c>
      <c r="C77" s="244">
        <v>2476</v>
      </c>
      <c r="D77" s="244">
        <v>110</v>
      </c>
      <c r="E77" s="244">
        <v>2528</v>
      </c>
      <c r="F77" s="244">
        <v>255</v>
      </c>
      <c r="G77" s="244">
        <v>2389</v>
      </c>
      <c r="H77" s="244">
        <v>2273</v>
      </c>
      <c r="I77" s="242">
        <v>2224</v>
      </c>
      <c r="J77" s="245">
        <v>2176</v>
      </c>
      <c r="K77" s="245">
        <v>2158</v>
      </c>
      <c r="L77" s="245">
        <v>2121</v>
      </c>
      <c r="M77" s="245">
        <v>2071</v>
      </c>
      <c r="N77" s="246">
        <v>1990</v>
      </c>
    </row>
    <row r="78" spans="2:14" s="4" customFormat="1" ht="12.75" outlineLevel="1" x14ac:dyDescent="0.25">
      <c r="B78" s="95" t="s">
        <v>98</v>
      </c>
      <c r="C78" s="195">
        <v>126</v>
      </c>
      <c r="D78" s="195">
        <v>0</v>
      </c>
      <c r="E78" s="42">
        <v>130</v>
      </c>
      <c r="F78" s="42">
        <v>1</v>
      </c>
      <c r="G78" s="42">
        <v>129</v>
      </c>
      <c r="H78" s="42">
        <v>125</v>
      </c>
      <c r="I78" s="36">
        <v>126</v>
      </c>
      <c r="J78" s="46">
        <v>151</v>
      </c>
      <c r="K78" s="46">
        <v>200</v>
      </c>
      <c r="L78" s="46">
        <v>258</v>
      </c>
      <c r="M78" s="46">
        <v>321</v>
      </c>
      <c r="N78" s="87">
        <v>333</v>
      </c>
    </row>
    <row r="79" spans="2:14" s="4" customFormat="1" ht="12.75" outlineLevel="1" x14ac:dyDescent="0.25">
      <c r="B79" s="95" t="s">
        <v>31</v>
      </c>
      <c r="C79" s="195">
        <v>1139</v>
      </c>
      <c r="D79" s="195">
        <v>10</v>
      </c>
      <c r="E79" s="42">
        <v>1088</v>
      </c>
      <c r="F79" s="42">
        <v>6</v>
      </c>
      <c r="G79" s="42">
        <v>1059</v>
      </c>
      <c r="H79" s="42">
        <v>1035</v>
      </c>
      <c r="I79" s="36">
        <v>1032</v>
      </c>
      <c r="J79" s="46">
        <v>1085</v>
      </c>
      <c r="K79" s="46">
        <v>1405</v>
      </c>
      <c r="L79" s="46">
        <v>1450</v>
      </c>
      <c r="M79" s="46">
        <v>1622</v>
      </c>
      <c r="N79" s="87">
        <v>1600</v>
      </c>
    </row>
    <row r="80" spans="2:14" s="4" customFormat="1" ht="12.75" outlineLevel="1" x14ac:dyDescent="0.25">
      <c r="B80" s="95" t="s">
        <v>32</v>
      </c>
      <c r="C80" s="195">
        <v>118</v>
      </c>
      <c r="D80" s="195">
        <v>0</v>
      </c>
      <c r="E80" s="42">
        <v>103</v>
      </c>
      <c r="F80" s="42">
        <v>1</v>
      </c>
      <c r="G80" s="42">
        <v>92</v>
      </c>
      <c r="H80" s="42">
        <v>83</v>
      </c>
      <c r="I80" s="36">
        <v>94</v>
      </c>
      <c r="J80" s="46">
        <v>100</v>
      </c>
      <c r="K80" s="46">
        <v>115</v>
      </c>
      <c r="L80" s="46">
        <v>128</v>
      </c>
      <c r="M80" s="46">
        <v>114</v>
      </c>
      <c r="N80" s="87">
        <v>111</v>
      </c>
    </row>
    <row r="81" spans="2:17" s="4" customFormat="1" ht="12.75" outlineLevel="1" x14ac:dyDescent="0.25">
      <c r="B81" s="95" t="s">
        <v>33</v>
      </c>
      <c r="C81" s="195">
        <v>9719</v>
      </c>
      <c r="D81" s="195">
        <v>258</v>
      </c>
      <c r="E81" s="42">
        <v>9060</v>
      </c>
      <c r="F81" s="42">
        <v>225</v>
      </c>
      <c r="G81" s="42">
        <v>8406</v>
      </c>
      <c r="H81" s="42">
        <v>8210</v>
      </c>
      <c r="I81" s="36">
        <v>8240</v>
      </c>
      <c r="J81" s="46">
        <v>8306</v>
      </c>
      <c r="K81" s="46">
        <v>8874</v>
      </c>
      <c r="L81" s="46">
        <v>9378</v>
      </c>
      <c r="M81" s="46">
        <v>10117</v>
      </c>
      <c r="N81" s="87">
        <v>10174</v>
      </c>
    </row>
    <row r="82" spans="2:17" s="4" customFormat="1" ht="12.75" outlineLevel="1" x14ac:dyDescent="0.25">
      <c r="B82" s="98" t="s">
        <v>34</v>
      </c>
      <c r="C82" s="198">
        <v>0</v>
      </c>
      <c r="D82" s="198">
        <v>0</v>
      </c>
      <c r="E82" s="52">
        <v>0</v>
      </c>
      <c r="F82" s="52">
        <v>0</v>
      </c>
      <c r="G82" s="52">
        <v>0</v>
      </c>
      <c r="H82" s="52">
        <v>0</v>
      </c>
      <c r="I82" s="53">
        <v>0</v>
      </c>
      <c r="J82" s="50">
        <v>0</v>
      </c>
      <c r="K82" s="50">
        <v>0</v>
      </c>
      <c r="L82" s="50">
        <v>0</v>
      </c>
      <c r="M82" s="50">
        <v>0</v>
      </c>
      <c r="N82" s="99">
        <v>0</v>
      </c>
    </row>
    <row r="83" spans="2:17" s="4" customFormat="1" ht="12.75" outlineLevel="1" x14ac:dyDescent="0.25">
      <c r="B83" s="174" t="s">
        <v>35</v>
      </c>
      <c r="C83" s="175">
        <v>11102</v>
      </c>
      <c r="D83" s="175">
        <v>268</v>
      </c>
      <c r="E83" s="175">
        <v>10381</v>
      </c>
      <c r="F83" s="175">
        <v>233</v>
      </c>
      <c r="G83" s="175">
        <v>9686</v>
      </c>
      <c r="H83" s="175">
        <v>9453</v>
      </c>
      <c r="I83" s="176">
        <v>9492</v>
      </c>
      <c r="J83" s="177">
        <v>9642</v>
      </c>
      <c r="K83" s="177">
        <v>10594</v>
      </c>
      <c r="L83" s="177">
        <v>11214</v>
      </c>
      <c r="M83" s="177">
        <v>12174</v>
      </c>
      <c r="N83" s="178">
        <v>12218</v>
      </c>
    </row>
    <row r="84" spans="2:17" s="4" customFormat="1" ht="12.75" outlineLevel="1" x14ac:dyDescent="0.25">
      <c r="B84" s="155" t="s">
        <v>179</v>
      </c>
      <c r="C84" s="156">
        <v>0</v>
      </c>
      <c r="D84" s="156">
        <f>1119+20</f>
        <v>1139</v>
      </c>
      <c r="E84" s="156">
        <v>0</v>
      </c>
      <c r="F84" s="156">
        <v>2113</v>
      </c>
      <c r="G84" s="156">
        <v>0</v>
      </c>
      <c r="H84" s="156">
        <v>0</v>
      </c>
      <c r="I84" s="156">
        <v>0</v>
      </c>
      <c r="J84" s="156">
        <v>0</v>
      </c>
      <c r="K84" s="156">
        <v>0</v>
      </c>
      <c r="L84" s="156">
        <v>0</v>
      </c>
      <c r="M84" s="156">
        <v>0</v>
      </c>
      <c r="N84" s="190">
        <v>0</v>
      </c>
    </row>
    <row r="85" spans="2:17" s="5" customFormat="1" ht="15" thickBot="1" x14ac:dyDescent="0.3">
      <c r="B85" s="179" t="s">
        <v>111</v>
      </c>
      <c r="C85" s="164">
        <f>307922-20</f>
        <v>307902</v>
      </c>
      <c r="D85" s="164">
        <f>25298+20</f>
        <v>25318</v>
      </c>
      <c r="E85" s="164">
        <v>311909</v>
      </c>
      <c r="F85" s="164">
        <v>23554</v>
      </c>
      <c r="G85" s="164">
        <v>295738</v>
      </c>
      <c r="H85" s="164">
        <v>284866</v>
      </c>
      <c r="I85" s="162">
        <v>279726</v>
      </c>
      <c r="J85" s="165">
        <v>274321</v>
      </c>
      <c r="K85" s="165">
        <v>271685</v>
      </c>
      <c r="L85" s="165">
        <v>272581</v>
      </c>
      <c r="M85" s="165">
        <v>273301</v>
      </c>
      <c r="N85" s="166">
        <v>270720</v>
      </c>
      <c r="Q85" s="4"/>
    </row>
    <row r="86" spans="2:17" s="5" customFormat="1" ht="10.15" customHeight="1" x14ac:dyDescent="0.25">
      <c r="B86" s="60"/>
      <c r="C86" s="60"/>
      <c r="D86" s="59"/>
      <c r="E86" s="59"/>
      <c r="F86" s="59"/>
      <c r="G86" s="59"/>
      <c r="H86" s="59"/>
      <c r="I86" s="59"/>
      <c r="J86" s="59"/>
      <c r="K86" s="59"/>
      <c r="L86" s="59"/>
      <c r="M86" s="59"/>
      <c r="N86" s="59"/>
    </row>
    <row r="87" spans="2:17" s="5" customFormat="1" ht="15.75" thickBot="1" x14ac:dyDescent="0.3">
      <c r="B87" s="102" t="s">
        <v>119</v>
      </c>
      <c r="C87" s="102"/>
      <c r="D87" s="103"/>
      <c r="E87" s="103"/>
      <c r="F87" s="103"/>
      <c r="G87" s="103"/>
      <c r="H87" s="103"/>
      <c r="I87" s="103"/>
      <c r="J87" s="103"/>
      <c r="K87" s="103"/>
      <c r="L87" s="103"/>
      <c r="M87" s="103"/>
      <c r="N87" s="103"/>
    </row>
    <row r="88" spans="2:17" ht="25.5" outlineLevel="1" x14ac:dyDescent="0.25">
      <c r="B88" s="180" t="s">
        <v>117</v>
      </c>
      <c r="C88" s="181" t="s">
        <v>196</v>
      </c>
      <c r="D88" s="181" t="s">
        <v>197</v>
      </c>
      <c r="E88" s="181" t="s">
        <v>180</v>
      </c>
      <c r="F88" s="181" t="s">
        <v>181</v>
      </c>
      <c r="G88" s="181" t="s">
        <v>169</v>
      </c>
      <c r="H88" s="181" t="s">
        <v>158</v>
      </c>
      <c r="I88" s="182" t="s">
        <v>103</v>
      </c>
      <c r="J88" s="183" t="s">
        <v>58</v>
      </c>
      <c r="K88" s="183" t="s">
        <v>53</v>
      </c>
      <c r="L88" s="183" t="s">
        <v>47</v>
      </c>
      <c r="M88" s="183" t="s">
        <v>46</v>
      </c>
      <c r="N88" s="184" t="s">
        <v>40</v>
      </c>
    </row>
    <row r="89" spans="2:17" s="4" customFormat="1" ht="12.75" outlineLevel="1" x14ac:dyDescent="0.25">
      <c r="B89" s="93" t="s">
        <v>1</v>
      </c>
      <c r="C89" s="194">
        <v>21175.565399999999</v>
      </c>
      <c r="D89" s="194">
        <v>1276.6065000000001</v>
      </c>
      <c r="E89" s="51">
        <v>22842.838299999999</v>
      </c>
      <c r="F89" s="51">
        <v>556.46050000000002</v>
      </c>
      <c r="G89" s="51">
        <v>23873.972000000002</v>
      </c>
      <c r="H89" s="51">
        <v>24965.400900000001</v>
      </c>
      <c r="I89" s="49">
        <v>25376</v>
      </c>
      <c r="J89" s="45">
        <v>25860.954999999998</v>
      </c>
      <c r="K89" s="45">
        <v>26768.822700000004</v>
      </c>
      <c r="L89" s="45">
        <v>27163.833599999998</v>
      </c>
      <c r="M89" s="45">
        <v>28076.662400000001</v>
      </c>
      <c r="N89" s="94">
        <v>28322.035599999999</v>
      </c>
    </row>
    <row r="90" spans="2:17" s="4" customFormat="1" ht="12.75" outlineLevel="1" x14ac:dyDescent="0.25">
      <c r="B90" s="95" t="s">
        <v>2</v>
      </c>
      <c r="C90" s="195">
        <v>27070.046399999999</v>
      </c>
      <c r="D90" s="195">
        <v>1064.3112000000001</v>
      </c>
      <c r="E90" s="42">
        <v>26130.0664</v>
      </c>
      <c r="F90" s="42">
        <v>519.70519999999999</v>
      </c>
      <c r="G90" s="42">
        <v>24865.835299999999</v>
      </c>
      <c r="H90" s="42">
        <v>23180.513999999999</v>
      </c>
      <c r="I90" s="36">
        <v>21712</v>
      </c>
      <c r="J90" s="46">
        <v>20269.347400000006</v>
      </c>
      <c r="K90" s="46">
        <v>18816.063600000001</v>
      </c>
      <c r="L90" s="46">
        <v>18058.939900000008</v>
      </c>
      <c r="M90" s="46">
        <v>16354.160900000001</v>
      </c>
      <c r="N90" s="87">
        <v>15397.670900000001</v>
      </c>
    </row>
    <row r="91" spans="2:17" s="4" customFormat="1" ht="12.75" outlineLevel="1" x14ac:dyDescent="0.25">
      <c r="B91" s="95" t="s">
        <v>3</v>
      </c>
      <c r="C91" s="195">
        <v>3048.2566000000002</v>
      </c>
      <c r="D91" s="195">
        <v>84.896799999999999</v>
      </c>
      <c r="E91" s="42">
        <v>3057.0735</v>
      </c>
      <c r="F91" s="42">
        <v>39.2151</v>
      </c>
      <c r="G91" s="42">
        <v>3064.6143999999999</v>
      </c>
      <c r="H91" s="42">
        <v>3039.3818999999999</v>
      </c>
      <c r="I91" s="36">
        <v>3018</v>
      </c>
      <c r="J91" s="46">
        <v>2953.4181999999996</v>
      </c>
      <c r="K91" s="46">
        <v>2913.8363000000004</v>
      </c>
      <c r="L91" s="46">
        <v>2891.7799</v>
      </c>
      <c r="M91" s="46">
        <v>2834.9513999999999</v>
      </c>
      <c r="N91" s="87">
        <v>2792.9820999999997</v>
      </c>
    </row>
    <row r="92" spans="2:17" s="4" customFormat="1" ht="12.75" outlineLevel="1" x14ac:dyDescent="0.25">
      <c r="B92" s="95" t="s">
        <v>4</v>
      </c>
      <c r="C92" s="195">
        <v>70.123099999999994</v>
      </c>
      <c r="D92" s="195">
        <v>0.17399999999999999</v>
      </c>
      <c r="E92" s="42">
        <v>68.699100000000001</v>
      </c>
      <c r="F92" s="42">
        <v>8.9999999999999998E-4</v>
      </c>
      <c r="G92" s="42">
        <v>66.167400000000001</v>
      </c>
      <c r="H92" s="42">
        <v>67.830299999999994</v>
      </c>
      <c r="I92" s="36">
        <v>67</v>
      </c>
      <c r="J92" s="46">
        <v>68.305999999999997</v>
      </c>
      <c r="K92" s="46">
        <v>63.980199999999996</v>
      </c>
      <c r="L92" s="46">
        <v>66.321599999999989</v>
      </c>
      <c r="M92" s="46">
        <v>58.819400000000002</v>
      </c>
      <c r="N92" s="87">
        <v>58.665700000000001</v>
      </c>
    </row>
    <row r="93" spans="2:17" s="4" customFormat="1" ht="12.75" outlineLevel="1" x14ac:dyDescent="0.25">
      <c r="B93" s="95" t="s">
        <v>5</v>
      </c>
      <c r="C93" s="195">
        <v>15488.1423</v>
      </c>
      <c r="D93" s="195">
        <v>402.8066</v>
      </c>
      <c r="E93" s="42">
        <v>15399.4085</v>
      </c>
      <c r="F93" s="42">
        <v>166.23490000000001</v>
      </c>
      <c r="G93" s="42">
        <v>15335.9175</v>
      </c>
      <c r="H93" s="42">
        <v>15079.958699999999</v>
      </c>
      <c r="I93" s="36">
        <v>14732</v>
      </c>
      <c r="J93" s="46">
        <v>14353.505599999999</v>
      </c>
      <c r="K93" s="46">
        <v>14546.396199999997</v>
      </c>
      <c r="L93" s="46">
        <v>14839.8639</v>
      </c>
      <c r="M93" s="46">
        <v>14813.7855</v>
      </c>
      <c r="N93" s="87">
        <v>14550.581200000001</v>
      </c>
    </row>
    <row r="94" spans="2:17" s="4" customFormat="1" ht="12.75" outlineLevel="1" x14ac:dyDescent="0.25">
      <c r="B94" s="95" t="s">
        <v>6</v>
      </c>
      <c r="C94" s="195">
        <v>456.0274</v>
      </c>
      <c r="D94" s="195">
        <v>55.402200000000001</v>
      </c>
      <c r="E94" s="42">
        <v>242.69380000000001</v>
      </c>
      <c r="F94" s="42">
        <v>33.6006</v>
      </c>
      <c r="G94" s="42">
        <v>113.08029999999999</v>
      </c>
      <c r="H94" s="42">
        <v>86.338300000000004</v>
      </c>
      <c r="I94" s="36">
        <v>85</v>
      </c>
      <c r="J94" s="46">
        <v>83.982200000000006</v>
      </c>
      <c r="K94" s="46">
        <v>82.991900000000015</v>
      </c>
      <c r="L94" s="46">
        <v>112.21399999999998</v>
      </c>
      <c r="M94" s="46">
        <v>125.6165</v>
      </c>
      <c r="N94" s="87">
        <v>150.71169999999998</v>
      </c>
    </row>
    <row r="95" spans="2:17" s="4" customFormat="1" ht="12.75" outlineLevel="1" x14ac:dyDescent="0.25">
      <c r="B95" s="96" t="s">
        <v>7</v>
      </c>
      <c r="C95" s="196">
        <v>21.628599999999999</v>
      </c>
      <c r="D95" s="196">
        <v>2.8168000000000002</v>
      </c>
      <c r="E95" s="43">
        <v>23.079799999999999</v>
      </c>
      <c r="F95" s="43">
        <v>0.98809999999999998</v>
      </c>
      <c r="G95" s="43">
        <v>24.3415</v>
      </c>
      <c r="H95" s="43">
        <v>18.0014</v>
      </c>
      <c r="I95" s="40">
        <v>11</v>
      </c>
      <c r="J95" s="47">
        <v>6.7209000000000003</v>
      </c>
      <c r="K95" s="47">
        <v>9.5137</v>
      </c>
      <c r="L95" s="47">
        <v>15.4802</v>
      </c>
      <c r="M95" s="47">
        <v>20.715</v>
      </c>
      <c r="N95" s="90">
        <v>19.567399999999999</v>
      </c>
    </row>
    <row r="96" spans="2:17" s="4" customFormat="1" ht="12.75" outlineLevel="1" x14ac:dyDescent="0.25">
      <c r="B96" s="185" t="s">
        <v>8</v>
      </c>
      <c r="C96" s="186">
        <v>67329.789799999999</v>
      </c>
      <c r="D96" s="186">
        <v>2887.0140999999999</v>
      </c>
      <c r="E96" s="186">
        <v>67763.859400000001</v>
      </c>
      <c r="F96" s="186">
        <v>1316.2053000000001</v>
      </c>
      <c r="G96" s="186">
        <v>67343.928400000004</v>
      </c>
      <c r="H96" s="186">
        <v>66437.425499999998</v>
      </c>
      <c r="I96" s="187">
        <v>65001</v>
      </c>
      <c r="J96" s="188">
        <v>63596.235299999993</v>
      </c>
      <c r="K96" s="188">
        <v>63201.604600000006</v>
      </c>
      <c r="L96" s="188">
        <v>63148.433100000002</v>
      </c>
      <c r="M96" s="188">
        <v>62284.711099999993</v>
      </c>
      <c r="N96" s="189">
        <v>61292.214599999999</v>
      </c>
    </row>
    <row r="97" spans="2:14" s="4" customFormat="1" ht="12.75" outlineLevel="1" x14ac:dyDescent="0.25">
      <c r="B97" s="93" t="s">
        <v>9</v>
      </c>
      <c r="C97" s="194">
        <v>35828.718500000003</v>
      </c>
      <c r="D97" s="194">
        <v>906.68320000000006</v>
      </c>
      <c r="E97" s="51">
        <v>34762.0291</v>
      </c>
      <c r="F97" s="51">
        <v>614.54359999999997</v>
      </c>
      <c r="G97" s="51">
        <v>31475.5046</v>
      </c>
      <c r="H97" s="51">
        <v>31701.755099999998</v>
      </c>
      <c r="I97" s="49">
        <v>31545</v>
      </c>
      <c r="J97" s="45">
        <v>30554.924500000005</v>
      </c>
      <c r="K97" s="45">
        <v>30424.822100000001</v>
      </c>
      <c r="L97" s="45">
        <v>30625.472399999999</v>
      </c>
      <c r="M97" s="45">
        <v>30664.868399999999</v>
      </c>
      <c r="N97" s="94">
        <v>30589.340200000002</v>
      </c>
    </row>
    <row r="98" spans="2:14" s="4" customFormat="1" ht="12.75" outlineLevel="1" x14ac:dyDescent="0.25">
      <c r="B98" s="97" t="s">
        <v>10</v>
      </c>
      <c r="C98" s="197">
        <v>5447.7403999999997</v>
      </c>
      <c r="D98" s="197">
        <v>64.405500000000004</v>
      </c>
      <c r="E98" s="44">
        <v>5337.8235999999997</v>
      </c>
      <c r="F98" s="44">
        <v>35.444699999999997</v>
      </c>
      <c r="G98" s="44">
        <v>5328.9739</v>
      </c>
      <c r="H98" s="44">
        <v>5255.26</v>
      </c>
      <c r="I98" s="37">
        <v>5214</v>
      </c>
      <c r="J98" s="48">
        <v>5163.2406000000001</v>
      </c>
      <c r="K98" s="48">
        <v>5224.7397000000001</v>
      </c>
      <c r="L98" s="48">
        <v>5346.1080999999995</v>
      </c>
      <c r="M98" s="48">
        <v>5178.4286000000002</v>
      </c>
      <c r="N98" s="92">
        <v>5063.4004999999997</v>
      </c>
    </row>
    <row r="99" spans="2:14" s="4" customFormat="1" ht="12.75" outlineLevel="1" x14ac:dyDescent="0.25">
      <c r="B99" s="95" t="s">
        <v>11</v>
      </c>
      <c r="C99" s="195">
        <v>10756.429899999999</v>
      </c>
      <c r="D99" s="195">
        <v>3642.5812999999998</v>
      </c>
      <c r="E99" s="42">
        <v>10219.0448</v>
      </c>
      <c r="F99" s="42">
        <v>2516.9490000000001</v>
      </c>
      <c r="G99" s="42">
        <v>8575.8685999999998</v>
      </c>
      <c r="H99" s="42">
        <v>7600.0347000000002</v>
      </c>
      <c r="I99" s="36">
        <v>7079</v>
      </c>
      <c r="J99" s="46">
        <v>6906.3792000000003</v>
      </c>
      <c r="K99" s="46">
        <v>6912.5776000000005</v>
      </c>
      <c r="L99" s="46">
        <v>6941.7407000000003</v>
      </c>
      <c r="M99" s="46">
        <v>6816.4346999999998</v>
      </c>
      <c r="N99" s="87">
        <v>6683.2709000000013</v>
      </c>
    </row>
    <row r="100" spans="2:14" s="4" customFormat="1" ht="12.75" outlineLevel="1" x14ac:dyDescent="0.25">
      <c r="B100" s="95" t="s">
        <v>12</v>
      </c>
      <c r="C100" s="195">
        <v>21302.275799999999</v>
      </c>
      <c r="D100" s="195">
        <v>1559.7529999999999</v>
      </c>
      <c r="E100" s="42">
        <v>22268.4339</v>
      </c>
      <c r="F100" s="42">
        <v>847.58090000000004</v>
      </c>
      <c r="G100" s="42">
        <v>20449.3685</v>
      </c>
      <c r="H100" s="42">
        <v>20234.930100000001</v>
      </c>
      <c r="I100" s="36">
        <v>20177</v>
      </c>
      <c r="J100" s="46">
        <v>19892.845499999999</v>
      </c>
      <c r="K100" s="46">
        <v>19699.298000000003</v>
      </c>
      <c r="L100" s="46">
        <v>19969.307999999997</v>
      </c>
      <c r="M100" s="46">
        <v>20146.265500000001</v>
      </c>
      <c r="N100" s="87">
        <v>20353.945600000003</v>
      </c>
    </row>
    <row r="101" spans="2:14" s="4" customFormat="1" ht="12.75" outlineLevel="1" x14ac:dyDescent="0.25">
      <c r="B101" s="96" t="s">
        <v>13</v>
      </c>
      <c r="C101" s="196">
        <v>1366.9357</v>
      </c>
      <c r="D101" s="196">
        <v>18.8538</v>
      </c>
      <c r="E101" s="43">
        <v>1398.0797</v>
      </c>
      <c r="F101" s="43">
        <v>17.6417</v>
      </c>
      <c r="G101" s="43">
        <v>1408.8110999999999</v>
      </c>
      <c r="H101" s="43">
        <v>1409.3616999999999</v>
      </c>
      <c r="I101" s="40">
        <v>1357</v>
      </c>
      <c r="J101" s="47">
        <v>1316.0725</v>
      </c>
      <c r="K101" s="47">
        <v>1289.1586999999997</v>
      </c>
      <c r="L101" s="47">
        <v>1312.5564999999999</v>
      </c>
      <c r="M101" s="47">
        <v>1302.5834</v>
      </c>
      <c r="N101" s="90">
        <v>1324.8899000000001</v>
      </c>
    </row>
    <row r="102" spans="2:14" s="4" customFormat="1" ht="12.75" outlineLevel="1" x14ac:dyDescent="0.25">
      <c r="B102" s="185" t="s">
        <v>14</v>
      </c>
      <c r="C102" s="186">
        <v>74702.100300000006</v>
      </c>
      <c r="D102" s="186">
        <v>6192.2767999999996</v>
      </c>
      <c r="E102" s="186">
        <v>73985.411099999998</v>
      </c>
      <c r="F102" s="186">
        <v>4032.1599000000001</v>
      </c>
      <c r="G102" s="186">
        <v>67238.526700000002</v>
      </c>
      <c r="H102" s="186">
        <v>66201.3416</v>
      </c>
      <c r="I102" s="187">
        <v>65371</v>
      </c>
      <c r="J102" s="188">
        <v>63833.462300000007</v>
      </c>
      <c r="K102" s="188">
        <v>63550.596100000002</v>
      </c>
      <c r="L102" s="188">
        <v>64195.185699999995</v>
      </c>
      <c r="M102" s="188">
        <v>64108.580599999987</v>
      </c>
      <c r="N102" s="189">
        <v>64014.847100000006</v>
      </c>
    </row>
    <row r="103" spans="2:14" s="4" customFormat="1" ht="12.75" outlineLevel="1" x14ac:dyDescent="0.25">
      <c r="B103" s="93" t="s">
        <v>15</v>
      </c>
      <c r="C103" s="194">
        <v>27400.034100000001</v>
      </c>
      <c r="D103" s="194">
        <v>3942.5156000000002</v>
      </c>
      <c r="E103" s="51">
        <v>27202.652600000001</v>
      </c>
      <c r="F103" s="51">
        <v>977.18499999999995</v>
      </c>
      <c r="G103" s="51">
        <v>26246.429899999999</v>
      </c>
      <c r="H103" s="51">
        <v>25707.5697</v>
      </c>
      <c r="I103" s="49">
        <v>24916</v>
      </c>
      <c r="J103" s="45">
        <v>24143.547300000002</v>
      </c>
      <c r="K103" s="45">
        <v>24084.2883</v>
      </c>
      <c r="L103" s="45">
        <v>24711.9617</v>
      </c>
      <c r="M103" s="45">
        <v>24770.493299999998</v>
      </c>
      <c r="N103" s="94">
        <v>24872.993199999994</v>
      </c>
    </row>
    <row r="104" spans="2:14" s="4" customFormat="1" ht="12.75" outlineLevel="1" x14ac:dyDescent="0.25">
      <c r="B104" s="95" t="s">
        <v>16</v>
      </c>
      <c r="C104" s="195">
        <v>6939.8869000000004</v>
      </c>
      <c r="D104" s="195">
        <v>207.9623</v>
      </c>
      <c r="E104" s="42">
        <v>6531.9543000000003</v>
      </c>
      <c r="F104" s="42">
        <v>80.372200000000007</v>
      </c>
      <c r="G104" s="42">
        <v>6245.5411999999997</v>
      </c>
      <c r="H104" s="42">
        <v>6113.7806</v>
      </c>
      <c r="I104" s="36">
        <v>5973</v>
      </c>
      <c r="J104" s="46">
        <v>5756.3064999999988</v>
      </c>
      <c r="K104" s="46">
        <v>5740.2566999999999</v>
      </c>
      <c r="L104" s="46">
        <v>5996.1713000000009</v>
      </c>
      <c r="M104" s="46">
        <v>5978.8716000000004</v>
      </c>
      <c r="N104" s="87">
        <v>5909.407799999999</v>
      </c>
    </row>
    <row r="105" spans="2:14" s="4" customFormat="1" ht="12.75" outlineLevel="1" x14ac:dyDescent="0.25">
      <c r="B105" s="96" t="s">
        <v>17</v>
      </c>
      <c r="C105" s="196">
        <v>4727.3630000000003</v>
      </c>
      <c r="D105" s="196">
        <v>105.3946</v>
      </c>
      <c r="E105" s="43">
        <v>4346.43</v>
      </c>
      <c r="F105" s="43">
        <v>49.3123</v>
      </c>
      <c r="G105" s="43">
        <v>3962.2352000000001</v>
      </c>
      <c r="H105" s="43">
        <v>3699.7777000000001</v>
      </c>
      <c r="I105" s="40">
        <v>3513</v>
      </c>
      <c r="J105" s="47">
        <v>3157.8465999999999</v>
      </c>
      <c r="K105" s="47">
        <v>2930.0287999999996</v>
      </c>
      <c r="L105" s="47">
        <v>2985.2822000000006</v>
      </c>
      <c r="M105" s="47">
        <v>2769.3546000000001</v>
      </c>
      <c r="N105" s="90">
        <v>2623.6080999999999</v>
      </c>
    </row>
    <row r="106" spans="2:14" s="4" customFormat="1" ht="12.75" outlineLevel="1" x14ac:dyDescent="0.25">
      <c r="B106" s="173" t="s">
        <v>18</v>
      </c>
      <c r="C106" s="158">
        <v>39067.284</v>
      </c>
      <c r="D106" s="158">
        <v>4255.8725000000004</v>
      </c>
      <c r="E106" s="158">
        <v>38081.036899999999</v>
      </c>
      <c r="F106" s="158">
        <v>1106.8695</v>
      </c>
      <c r="G106" s="158">
        <v>36454.206299999998</v>
      </c>
      <c r="H106" s="158">
        <v>35521.127999999997</v>
      </c>
      <c r="I106" s="156">
        <v>34401</v>
      </c>
      <c r="J106" s="159">
        <v>33057.700400000002</v>
      </c>
      <c r="K106" s="159">
        <v>32754.573800000002</v>
      </c>
      <c r="L106" s="159">
        <v>33693.415200000003</v>
      </c>
      <c r="M106" s="159">
        <v>33518.719500000007</v>
      </c>
      <c r="N106" s="160">
        <v>33406.009099999996</v>
      </c>
    </row>
    <row r="107" spans="2:14" s="4" customFormat="1" ht="12.75" outlineLevel="1" x14ac:dyDescent="0.25">
      <c r="B107" s="100" t="s">
        <v>19</v>
      </c>
      <c r="C107" s="199">
        <v>14642.5424</v>
      </c>
      <c r="D107" s="199">
        <v>498.60120000000001</v>
      </c>
      <c r="E107" s="54">
        <v>14774.099399999999</v>
      </c>
      <c r="F107" s="54">
        <v>174.61</v>
      </c>
      <c r="G107" s="54">
        <v>14820.9802</v>
      </c>
      <c r="H107" s="54">
        <v>14544.756299999999</v>
      </c>
      <c r="I107" s="55">
        <v>14189</v>
      </c>
      <c r="J107" s="56">
        <v>13976.3272</v>
      </c>
      <c r="K107" s="56">
        <v>13814.683100000002</v>
      </c>
      <c r="L107" s="56">
        <v>13790.218300000002</v>
      </c>
      <c r="M107" s="56">
        <v>13630.4313</v>
      </c>
      <c r="N107" s="101">
        <v>13421.0461</v>
      </c>
    </row>
    <row r="108" spans="2:14" s="4" customFormat="1" ht="12.75" outlineLevel="1" x14ac:dyDescent="0.25">
      <c r="B108" s="95" t="s">
        <v>20</v>
      </c>
      <c r="C108" s="195">
        <v>13241.217199999999</v>
      </c>
      <c r="D108" s="195">
        <v>914.19029999999998</v>
      </c>
      <c r="E108" s="42">
        <v>12416.4833</v>
      </c>
      <c r="F108" s="42">
        <v>412.11750000000001</v>
      </c>
      <c r="G108" s="42">
        <v>11679.3197</v>
      </c>
      <c r="H108" s="42">
        <v>11064.6549</v>
      </c>
      <c r="I108" s="36">
        <v>10547</v>
      </c>
      <c r="J108" s="46">
        <v>10121.777099999999</v>
      </c>
      <c r="K108" s="46">
        <v>9917.4351000000024</v>
      </c>
      <c r="L108" s="46">
        <v>10005.9403</v>
      </c>
      <c r="M108" s="46">
        <v>9737.3857000000007</v>
      </c>
      <c r="N108" s="87">
        <v>9438.9518000000007</v>
      </c>
    </row>
    <row r="109" spans="2:14" s="4" customFormat="1" ht="12.75" outlineLevel="1" x14ac:dyDescent="0.25">
      <c r="B109" s="95" t="s">
        <v>21</v>
      </c>
      <c r="C109" s="195">
        <v>13897.8596</v>
      </c>
      <c r="D109" s="195">
        <v>236.30969999999999</v>
      </c>
      <c r="E109" s="42">
        <v>13440.640100000001</v>
      </c>
      <c r="F109" s="42">
        <v>122.2152</v>
      </c>
      <c r="G109" s="42">
        <v>12862.0046</v>
      </c>
      <c r="H109" s="42">
        <v>12282.9882</v>
      </c>
      <c r="I109" s="36">
        <v>11883</v>
      </c>
      <c r="J109" s="46">
        <v>11501.570599999995</v>
      </c>
      <c r="K109" s="46">
        <v>11584.644900000001</v>
      </c>
      <c r="L109" s="46">
        <v>11714.381200000002</v>
      </c>
      <c r="M109" s="46">
        <v>11718.789199999999</v>
      </c>
      <c r="N109" s="87">
        <v>11664.9316</v>
      </c>
    </row>
    <row r="110" spans="2:14" s="4" customFormat="1" ht="12.75" outlineLevel="1" x14ac:dyDescent="0.25">
      <c r="B110" s="95" t="s">
        <v>22</v>
      </c>
      <c r="C110" s="195">
        <v>17306.712599999999</v>
      </c>
      <c r="D110" s="195">
        <v>175.637</v>
      </c>
      <c r="E110" s="42">
        <v>16914.489300000001</v>
      </c>
      <c r="F110" s="42">
        <v>95.393799999999999</v>
      </c>
      <c r="G110" s="42">
        <v>16082.260200000001</v>
      </c>
      <c r="H110" s="42">
        <v>15443.4953</v>
      </c>
      <c r="I110" s="36">
        <v>14827</v>
      </c>
      <c r="J110" s="46">
        <v>14325.184199999998</v>
      </c>
      <c r="K110" s="46">
        <v>14131.838800000001</v>
      </c>
      <c r="L110" s="46">
        <v>14163.693599999997</v>
      </c>
      <c r="M110" s="46">
        <v>13919.3073</v>
      </c>
      <c r="N110" s="87">
        <v>13746.707299999998</v>
      </c>
    </row>
    <row r="111" spans="2:14" s="4" customFormat="1" ht="12.75" outlineLevel="1" x14ac:dyDescent="0.25">
      <c r="B111" s="96" t="s">
        <v>23</v>
      </c>
      <c r="C111" s="196">
        <v>18.3706</v>
      </c>
      <c r="D111" s="196">
        <v>3.4403999999999999</v>
      </c>
      <c r="E111" s="43">
        <v>22.786999999999999</v>
      </c>
      <c r="F111" s="43">
        <v>5.1698000000000004</v>
      </c>
      <c r="G111" s="43">
        <v>22.271699999999999</v>
      </c>
      <c r="H111" s="43">
        <v>22.8995</v>
      </c>
      <c r="I111" s="40">
        <v>22</v>
      </c>
      <c r="J111" s="47">
        <v>22.940199999999997</v>
      </c>
      <c r="K111" s="47">
        <v>24.214799999999997</v>
      </c>
      <c r="L111" s="47">
        <v>33.547200000000004</v>
      </c>
      <c r="M111" s="47">
        <v>29.686</v>
      </c>
      <c r="N111" s="90">
        <v>27.837600000000005</v>
      </c>
    </row>
    <row r="112" spans="2:14" s="4" customFormat="1" ht="12.75" outlineLevel="1" x14ac:dyDescent="0.25">
      <c r="B112" s="173" t="s">
        <v>24</v>
      </c>
      <c r="C112" s="158">
        <v>59106.702400000002</v>
      </c>
      <c r="D112" s="158">
        <v>1828.1786</v>
      </c>
      <c r="E112" s="158">
        <v>57568.499100000001</v>
      </c>
      <c r="F112" s="158">
        <v>809.50630000000001</v>
      </c>
      <c r="G112" s="158">
        <v>55466.8364</v>
      </c>
      <c r="H112" s="158">
        <v>53358.794199999997</v>
      </c>
      <c r="I112" s="156">
        <v>51466</v>
      </c>
      <c r="J112" s="159">
        <v>49947.799299999991</v>
      </c>
      <c r="K112" s="159">
        <v>49472.816700000003</v>
      </c>
      <c r="L112" s="159">
        <v>49707.780600000006</v>
      </c>
      <c r="M112" s="159">
        <v>49035.599499999989</v>
      </c>
      <c r="N112" s="160">
        <v>48299.474399999999</v>
      </c>
    </row>
    <row r="113" spans="2:17" s="4" customFormat="1" ht="12.75" outlineLevel="1" x14ac:dyDescent="0.25">
      <c r="B113" s="95" t="s">
        <v>25</v>
      </c>
      <c r="C113" s="195">
        <v>1515.8433</v>
      </c>
      <c r="D113" s="195">
        <v>57.783499999999997</v>
      </c>
      <c r="E113" s="42">
        <v>1488.1015</v>
      </c>
      <c r="F113" s="42">
        <v>10.090199999999999</v>
      </c>
      <c r="G113" s="42">
        <v>1444.6514999999999</v>
      </c>
      <c r="H113" s="42">
        <v>1419.9103</v>
      </c>
      <c r="I113" s="36">
        <v>1373</v>
      </c>
      <c r="J113" s="46">
        <v>1355.1950999999999</v>
      </c>
      <c r="K113" s="46">
        <v>1326.7412999999999</v>
      </c>
      <c r="L113" s="46">
        <v>1284.2066</v>
      </c>
      <c r="M113" s="46">
        <v>1232.3697999999999</v>
      </c>
      <c r="N113" s="87">
        <v>1194.4698000000003</v>
      </c>
    </row>
    <row r="114" spans="2:17" s="4" customFormat="1" ht="12.75" outlineLevel="1" x14ac:dyDescent="0.25">
      <c r="B114" s="95" t="s">
        <v>26</v>
      </c>
      <c r="C114" s="195">
        <v>70.4208</v>
      </c>
      <c r="D114" s="195">
        <v>1.2991999999999999</v>
      </c>
      <c r="E114" s="42">
        <v>65.709199999999996</v>
      </c>
      <c r="F114" s="42">
        <v>0</v>
      </c>
      <c r="G114" s="42">
        <v>64.483400000000003</v>
      </c>
      <c r="H114" s="42">
        <v>63.534100000000002</v>
      </c>
      <c r="I114" s="36">
        <v>63</v>
      </c>
      <c r="J114" s="46">
        <v>63.150599999999997</v>
      </c>
      <c r="K114" s="46">
        <v>63.442700000000002</v>
      </c>
      <c r="L114" s="46">
        <v>59.376400000000004</v>
      </c>
      <c r="M114" s="46">
        <v>58.948799999999999</v>
      </c>
      <c r="N114" s="87">
        <v>56.892900000000004</v>
      </c>
    </row>
    <row r="115" spans="2:17" s="4" customFormat="1" ht="12.75" outlineLevel="1" x14ac:dyDescent="0.25">
      <c r="B115" s="95" t="s">
        <v>27</v>
      </c>
      <c r="C115" s="195">
        <v>164.44149999999999</v>
      </c>
      <c r="D115" s="195">
        <v>9.5999999999999992E-3</v>
      </c>
      <c r="E115" s="42">
        <v>164.50149999999999</v>
      </c>
      <c r="F115" s="42">
        <v>0</v>
      </c>
      <c r="G115" s="42">
        <v>161.60550000000001</v>
      </c>
      <c r="H115" s="42">
        <v>159.97669999999999</v>
      </c>
      <c r="I115" s="36">
        <v>160</v>
      </c>
      <c r="J115" s="46">
        <v>156.54539999999997</v>
      </c>
      <c r="K115" s="46">
        <v>155.36119999999997</v>
      </c>
      <c r="L115" s="46">
        <v>153.01529999999997</v>
      </c>
      <c r="M115" s="46">
        <v>149.12710000000001</v>
      </c>
      <c r="N115" s="87">
        <v>143.6491</v>
      </c>
    </row>
    <row r="116" spans="2:17" s="4" customFormat="1" ht="12.75" outlineLevel="1" x14ac:dyDescent="0.25">
      <c r="B116" s="95" t="s">
        <v>28</v>
      </c>
      <c r="C116" s="195">
        <v>189.87610000000001</v>
      </c>
      <c r="D116" s="195">
        <v>4.4504000000000001</v>
      </c>
      <c r="E116" s="42">
        <v>182.89420000000001</v>
      </c>
      <c r="F116" s="42">
        <v>0.5857</v>
      </c>
      <c r="G116" s="42">
        <v>174.62350000000001</v>
      </c>
      <c r="H116" s="42">
        <v>167.1052</v>
      </c>
      <c r="I116" s="36">
        <v>162</v>
      </c>
      <c r="J116" s="46">
        <v>156.91600000000003</v>
      </c>
      <c r="K116" s="46">
        <v>150.1515</v>
      </c>
      <c r="L116" s="46">
        <v>139.84739999999999</v>
      </c>
      <c r="M116" s="46">
        <v>128.654</v>
      </c>
      <c r="N116" s="87">
        <v>115.313</v>
      </c>
    </row>
    <row r="117" spans="2:17" s="4" customFormat="1" ht="12.75" outlineLevel="1" x14ac:dyDescent="0.25">
      <c r="B117" s="95" t="s">
        <v>29</v>
      </c>
      <c r="C117" s="195">
        <v>0</v>
      </c>
      <c r="D117" s="195">
        <v>0</v>
      </c>
      <c r="E117" s="42">
        <v>0</v>
      </c>
      <c r="F117" s="42">
        <v>0</v>
      </c>
      <c r="G117" s="42">
        <v>0</v>
      </c>
      <c r="H117" s="42">
        <v>0</v>
      </c>
      <c r="I117" s="36">
        <v>0</v>
      </c>
      <c r="J117" s="46">
        <v>0</v>
      </c>
      <c r="K117" s="46">
        <v>0</v>
      </c>
      <c r="L117" s="46">
        <v>0</v>
      </c>
      <c r="M117" s="46">
        <v>0</v>
      </c>
      <c r="N117" s="87">
        <v>0</v>
      </c>
    </row>
    <row r="118" spans="2:17" s="4" customFormat="1" ht="12.75" outlineLevel="1" x14ac:dyDescent="0.25">
      <c r="B118" s="98" t="s">
        <v>30</v>
      </c>
      <c r="C118" s="198">
        <v>59.401499999999999</v>
      </c>
      <c r="D118" s="198">
        <v>13.308400000000001</v>
      </c>
      <c r="E118" s="52">
        <v>67.593999999999994</v>
      </c>
      <c r="F118" s="52">
        <v>13.8826</v>
      </c>
      <c r="G118" s="52">
        <v>44.735599999999998</v>
      </c>
      <c r="H118" s="52">
        <v>32.0246</v>
      </c>
      <c r="I118" s="53">
        <v>18</v>
      </c>
      <c r="J118" s="50">
        <v>14.014800000000001</v>
      </c>
      <c r="K118" s="50">
        <v>18.665299999999995</v>
      </c>
      <c r="L118" s="50">
        <v>23.417999999999999</v>
      </c>
      <c r="M118" s="50">
        <v>39.719799999999999</v>
      </c>
      <c r="N118" s="99">
        <v>118.73720000000002</v>
      </c>
    </row>
    <row r="119" spans="2:17" s="4" customFormat="1" ht="25.5" outlineLevel="1" x14ac:dyDescent="0.25">
      <c r="B119" s="234" t="s">
        <v>175</v>
      </c>
      <c r="C119" s="247">
        <v>1999.9831999999999</v>
      </c>
      <c r="D119" s="247">
        <v>76.851100000000002</v>
      </c>
      <c r="E119" s="247">
        <v>1968.8004000000001</v>
      </c>
      <c r="F119" s="247">
        <v>24.558499999999999</v>
      </c>
      <c r="G119" s="247">
        <v>1890.0995</v>
      </c>
      <c r="H119" s="247">
        <v>1842.5509</v>
      </c>
      <c r="I119" s="248">
        <v>1776</v>
      </c>
      <c r="J119" s="249">
        <v>1745.8218999999997</v>
      </c>
      <c r="K119" s="249">
        <v>1714.3620000000003</v>
      </c>
      <c r="L119" s="249">
        <v>1659.8636999999999</v>
      </c>
      <c r="M119" s="249">
        <v>1608.8194999999994</v>
      </c>
      <c r="N119" s="250">
        <v>1629.0620000000001</v>
      </c>
    </row>
    <row r="120" spans="2:17" s="4" customFormat="1" ht="12.75" outlineLevel="1" x14ac:dyDescent="0.25">
      <c r="B120" s="95" t="s">
        <v>98</v>
      </c>
      <c r="C120" s="195">
        <v>134.3305</v>
      </c>
      <c r="D120" s="195">
        <v>0.1174</v>
      </c>
      <c r="E120" s="42">
        <v>137.0652</v>
      </c>
      <c r="F120" s="42">
        <v>9.3399999999999997E-2</v>
      </c>
      <c r="G120" s="42">
        <v>135.4854</v>
      </c>
      <c r="H120" s="42">
        <v>129.17779999999999</v>
      </c>
      <c r="I120" s="36">
        <v>140</v>
      </c>
      <c r="J120" s="46">
        <v>154.68369999999999</v>
      </c>
      <c r="K120" s="46">
        <v>210.06339999999997</v>
      </c>
      <c r="L120" s="46">
        <v>315.94900000000007</v>
      </c>
      <c r="M120" s="46">
        <v>329.19729999999998</v>
      </c>
      <c r="N120" s="87">
        <v>332.83519999999999</v>
      </c>
    </row>
    <row r="121" spans="2:17" s="4" customFormat="1" ht="12.75" outlineLevel="1" x14ac:dyDescent="0.25">
      <c r="B121" s="95" t="s">
        <v>31</v>
      </c>
      <c r="C121" s="195">
        <v>1137.0805</v>
      </c>
      <c r="D121" s="195">
        <v>6.8933999999999997</v>
      </c>
      <c r="E121" s="42">
        <v>1075.5044</v>
      </c>
      <c r="F121" s="42">
        <v>5.56</v>
      </c>
      <c r="G121" s="42">
        <v>1046.4844000000001</v>
      </c>
      <c r="H121" s="42">
        <v>1051.8843999999999</v>
      </c>
      <c r="I121" s="36">
        <v>1042</v>
      </c>
      <c r="J121" s="46">
        <v>1165.4567</v>
      </c>
      <c r="K121" s="46">
        <v>1405.4606999999999</v>
      </c>
      <c r="L121" s="46">
        <v>1544.7498999999998</v>
      </c>
      <c r="M121" s="46">
        <v>1616.0504000000001</v>
      </c>
      <c r="N121" s="87">
        <v>1592.2719</v>
      </c>
    </row>
    <row r="122" spans="2:17" s="4" customFormat="1" ht="12.75" outlineLevel="1" x14ac:dyDescent="0.25">
      <c r="B122" s="95" t="s">
        <v>32</v>
      </c>
      <c r="C122" s="195">
        <v>83.432900000000004</v>
      </c>
      <c r="D122" s="195">
        <v>0.03</v>
      </c>
      <c r="E122" s="42">
        <v>73.309100000000001</v>
      </c>
      <c r="F122" s="42">
        <v>0.68910000000000005</v>
      </c>
      <c r="G122" s="42">
        <v>67.735399999999998</v>
      </c>
      <c r="H122" s="42">
        <v>64.073599999999999</v>
      </c>
      <c r="I122" s="36">
        <v>74</v>
      </c>
      <c r="J122" s="46">
        <v>76.560800000000029</v>
      </c>
      <c r="K122" s="46">
        <v>84.209300000000013</v>
      </c>
      <c r="L122" s="46">
        <v>97.282199999999975</v>
      </c>
      <c r="M122" s="46">
        <v>93.964399999999998</v>
      </c>
      <c r="N122" s="87">
        <v>94.612399999999994</v>
      </c>
    </row>
    <row r="123" spans="2:17" s="4" customFormat="1" ht="12.75" outlineLevel="1" x14ac:dyDescent="0.25">
      <c r="B123" s="95" t="s">
        <v>33</v>
      </c>
      <c r="C123" s="195">
        <v>9334.2433999999994</v>
      </c>
      <c r="D123" s="195">
        <v>206.72540000000001</v>
      </c>
      <c r="E123" s="42">
        <v>8590.1722000000009</v>
      </c>
      <c r="F123" s="42">
        <v>120.9209</v>
      </c>
      <c r="G123" s="42">
        <v>8133.9378999999999</v>
      </c>
      <c r="H123" s="42">
        <v>8064.3276999999998</v>
      </c>
      <c r="I123" s="36">
        <v>8073</v>
      </c>
      <c r="J123" s="46">
        <v>8217.0974999999999</v>
      </c>
      <c r="K123" s="46">
        <v>8556.5079000000005</v>
      </c>
      <c r="L123" s="46">
        <v>9306.8565000000017</v>
      </c>
      <c r="M123" s="46">
        <v>9679.4493000000002</v>
      </c>
      <c r="N123" s="87">
        <v>9751.2903000000024</v>
      </c>
    </row>
    <row r="124" spans="2:17" s="4" customFormat="1" ht="12.75" outlineLevel="1" x14ac:dyDescent="0.25">
      <c r="B124" s="98" t="s">
        <v>34</v>
      </c>
      <c r="C124" s="198">
        <v>0</v>
      </c>
      <c r="D124" s="198">
        <v>0</v>
      </c>
      <c r="E124" s="52">
        <v>0</v>
      </c>
      <c r="F124" s="52">
        <v>0</v>
      </c>
      <c r="G124" s="52">
        <v>0</v>
      </c>
      <c r="H124" s="52">
        <v>0</v>
      </c>
      <c r="I124" s="53">
        <v>0</v>
      </c>
      <c r="J124" s="50">
        <v>0</v>
      </c>
      <c r="K124" s="50">
        <v>0</v>
      </c>
      <c r="L124" s="50">
        <v>0</v>
      </c>
      <c r="M124" s="50">
        <v>0</v>
      </c>
      <c r="N124" s="99">
        <v>0</v>
      </c>
    </row>
    <row r="125" spans="2:17" s="4" customFormat="1" ht="12.75" outlineLevel="1" x14ac:dyDescent="0.25">
      <c r="B125" s="174" t="s">
        <v>35</v>
      </c>
      <c r="C125" s="175">
        <v>10689.087299999999</v>
      </c>
      <c r="D125" s="175">
        <v>213.7662</v>
      </c>
      <c r="E125" s="175">
        <v>9876.0509000000002</v>
      </c>
      <c r="F125" s="175">
        <v>127.2634</v>
      </c>
      <c r="G125" s="175">
        <v>9383.6430999999993</v>
      </c>
      <c r="H125" s="175">
        <v>9309.4634999999998</v>
      </c>
      <c r="I125" s="175">
        <v>9330</v>
      </c>
      <c r="J125" s="175">
        <v>9613.7986999999994</v>
      </c>
      <c r="K125" s="175">
        <v>10256.2413</v>
      </c>
      <c r="L125" s="175">
        <v>11264.837600000001</v>
      </c>
      <c r="M125" s="175">
        <v>11718.661400000001</v>
      </c>
      <c r="N125" s="190">
        <v>11771.009800000002</v>
      </c>
    </row>
    <row r="126" spans="2:17" s="4" customFormat="1" ht="12.75" outlineLevel="1" x14ac:dyDescent="0.25">
      <c r="B126" s="155" t="s">
        <v>179</v>
      </c>
      <c r="C126" s="156">
        <v>0</v>
      </c>
      <c r="D126" s="156">
        <f>753.4286+14.0448</f>
        <v>767.47339999999997</v>
      </c>
      <c r="E126" s="156">
        <v>0</v>
      </c>
      <c r="F126" s="156">
        <v>115.4573</v>
      </c>
      <c r="G126" s="156">
        <v>0</v>
      </c>
      <c r="H126" s="156">
        <v>0</v>
      </c>
      <c r="I126" s="156">
        <v>0</v>
      </c>
      <c r="J126" s="156">
        <v>0</v>
      </c>
      <c r="K126" s="156">
        <v>0</v>
      </c>
      <c r="L126" s="156">
        <v>0</v>
      </c>
      <c r="M126" s="156">
        <v>0</v>
      </c>
      <c r="N126" s="190">
        <v>0</v>
      </c>
    </row>
    <row r="127" spans="2:17" s="5" customFormat="1" ht="15" thickBot="1" x14ac:dyDescent="0.3">
      <c r="B127" s="179" t="s">
        <v>110</v>
      </c>
      <c r="C127" s="164">
        <f>252908.9918-14.0448</f>
        <v>252894.94699999999</v>
      </c>
      <c r="D127" s="164">
        <f>16207.3879+14.0448</f>
        <v>16221.432699999999</v>
      </c>
      <c r="E127" s="164">
        <v>249243.65779999999</v>
      </c>
      <c r="F127" s="164">
        <v>7532.0201999999999</v>
      </c>
      <c r="G127" s="164">
        <v>237777.24040000001</v>
      </c>
      <c r="H127" s="164">
        <v>232670.70370000001</v>
      </c>
      <c r="I127" s="162">
        <v>227346</v>
      </c>
      <c r="J127" s="165">
        <v>221794.81790000002</v>
      </c>
      <c r="K127" s="165">
        <v>220950.19450000001</v>
      </c>
      <c r="L127" s="165">
        <v>223669.51589999997</v>
      </c>
      <c r="M127" s="165">
        <v>222275.09159999996</v>
      </c>
      <c r="N127" s="166">
        <v>220412.61699999994</v>
      </c>
      <c r="Q127" s="4"/>
    </row>
    <row r="128" spans="2:17" ht="10.15" customHeight="1" x14ac:dyDescent="0.25"/>
    <row r="129" spans="2:14" ht="12.75" x14ac:dyDescent="0.25">
      <c r="B129" s="312" t="s">
        <v>198</v>
      </c>
      <c r="C129" s="312"/>
      <c r="D129" s="312"/>
      <c r="E129" s="312"/>
      <c r="F129" s="312"/>
      <c r="G129" s="312"/>
      <c r="H129" s="312"/>
      <c r="I129" s="312"/>
      <c r="J129" s="312"/>
      <c r="K129" s="312"/>
      <c r="L129" s="312"/>
      <c r="M129" s="312"/>
      <c r="N129" s="312"/>
    </row>
    <row r="130" spans="2:14" s="4" customFormat="1" ht="12.75" x14ac:dyDescent="0.25">
      <c r="B130" s="312" t="s">
        <v>145</v>
      </c>
      <c r="C130" s="312"/>
      <c r="D130" s="312"/>
      <c r="E130" s="312"/>
      <c r="F130" s="312"/>
      <c r="G130" s="312"/>
      <c r="H130" s="312"/>
      <c r="I130" s="312"/>
      <c r="J130" s="312"/>
      <c r="K130" s="312"/>
      <c r="L130" s="312"/>
      <c r="M130" s="312"/>
      <c r="N130" s="312"/>
    </row>
    <row r="134" spans="2:14" x14ac:dyDescent="0.25">
      <c r="E134" s="232"/>
      <c r="F134" s="232"/>
    </row>
  </sheetData>
  <mergeCells count="2">
    <mergeCell ref="B130:N130"/>
    <mergeCell ref="B129:N129"/>
  </mergeCells>
  <printOptions horizontalCentered="1"/>
  <pageMargins left="0.23622047244094491" right="0.23622047244094491" top="0.35433070866141736" bottom="0.35433070866141736" header="0.31496062992125984" footer="0.31496062992125984"/>
  <pageSetup paperSize="5" scale="80" fitToWidth="0" fitToHeight="0" orientation="landscape" r:id="rId1"/>
  <headerFooter alignWithMargins="0">
    <oddHeader>&amp;R&amp;A</oddHeader>
    <oddFooter>&amp;R&amp;G</oddFooter>
  </headerFooter>
  <rowBreaks count="2" manualBreakCount="2">
    <brk id="44" min="1" max="11" man="1"/>
    <brk id="86" min="1" max="11"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71"/>
  <sheetViews>
    <sheetView showGridLines="0" topLeftCell="A40" zoomScale="80" zoomScaleNormal="80" workbookViewId="0">
      <selection activeCell="I78" sqref="I78"/>
    </sheetView>
  </sheetViews>
  <sheetFormatPr baseColWidth="10" defaultRowHeight="15" x14ac:dyDescent="0.25"/>
  <cols>
    <col min="1" max="1" width="37.140625" customWidth="1"/>
    <col min="2" max="2" width="14.7109375" customWidth="1"/>
    <col min="3" max="13" width="12.7109375" customWidth="1"/>
    <col min="14" max="14" width="13.85546875" bestFit="1" customWidth="1"/>
    <col min="15" max="15" width="10.5703125" bestFit="1" customWidth="1"/>
    <col min="16" max="17" width="13.85546875" bestFit="1" customWidth="1"/>
    <col min="19" max="20" width="13.85546875" bestFit="1" customWidth="1"/>
    <col min="22" max="23" width="13.85546875" bestFit="1" customWidth="1"/>
    <col min="25" max="26" width="13.85546875" bestFit="1" customWidth="1"/>
    <col min="28" max="29" width="13.85546875" bestFit="1" customWidth="1"/>
    <col min="31" max="32" width="13.85546875" bestFit="1" customWidth="1"/>
  </cols>
  <sheetData>
    <row r="1" spans="1:15" ht="15.75" x14ac:dyDescent="0.25">
      <c r="A1" s="63" t="s">
        <v>113</v>
      </c>
      <c r="B1" s="63"/>
    </row>
    <row r="2" spans="1:15" ht="15.75" x14ac:dyDescent="0.25">
      <c r="A2" s="63"/>
      <c r="B2" s="63"/>
    </row>
    <row r="3" spans="1:15" ht="15.75" thickBot="1" x14ac:dyDescent="0.3">
      <c r="A3" s="104" t="s">
        <v>115</v>
      </c>
      <c r="B3" s="104"/>
      <c r="C3" s="62"/>
      <c r="D3" s="62"/>
      <c r="E3" s="62"/>
      <c r="F3" s="62"/>
      <c r="G3" s="62"/>
      <c r="H3" s="62"/>
      <c r="I3" s="62"/>
      <c r="J3" s="62"/>
      <c r="K3" s="62"/>
      <c r="L3" s="62"/>
    </row>
    <row r="4" spans="1:15" x14ac:dyDescent="0.25">
      <c r="A4" s="133" t="s">
        <v>114</v>
      </c>
      <c r="B4" s="148">
        <v>2022</v>
      </c>
      <c r="C4" s="148" t="s">
        <v>195</v>
      </c>
      <c r="D4" s="148">
        <v>2021</v>
      </c>
      <c r="E4" s="148" t="s">
        <v>178</v>
      </c>
      <c r="F4" s="148">
        <v>2020</v>
      </c>
      <c r="G4" s="148">
        <v>2019</v>
      </c>
      <c r="H4" s="148">
        <v>2018</v>
      </c>
      <c r="I4" s="148">
        <v>2017</v>
      </c>
      <c r="J4" s="148">
        <v>2016</v>
      </c>
      <c r="K4" s="148">
        <v>2015</v>
      </c>
      <c r="L4" s="148">
        <v>2014</v>
      </c>
      <c r="M4" s="149">
        <v>2013</v>
      </c>
    </row>
    <row r="5" spans="1:15" x14ac:dyDescent="0.25">
      <c r="A5" s="105" t="s">
        <v>125</v>
      </c>
      <c r="B5" s="200">
        <v>8032</v>
      </c>
      <c r="C5" s="200">
        <v>724</v>
      </c>
      <c r="D5" s="57">
        <v>8258</v>
      </c>
      <c r="E5" s="57">
        <v>624</v>
      </c>
      <c r="F5" s="57">
        <v>7611</v>
      </c>
      <c r="G5" s="57">
        <v>7382</v>
      </c>
      <c r="H5" s="57">
        <v>7293</v>
      </c>
      <c r="I5" s="57">
        <v>7187</v>
      </c>
      <c r="J5" s="57">
        <v>7306</v>
      </c>
      <c r="K5" s="57">
        <v>7385</v>
      </c>
      <c r="L5" s="57">
        <v>7482</v>
      </c>
      <c r="M5" s="106">
        <v>7481</v>
      </c>
      <c r="O5" s="1"/>
    </row>
    <row r="6" spans="1:15" x14ac:dyDescent="0.25">
      <c r="A6" s="105" t="s">
        <v>124</v>
      </c>
      <c r="B6" s="200">
        <v>10389</v>
      </c>
      <c r="C6" s="200">
        <v>1707</v>
      </c>
      <c r="D6" s="57">
        <v>10920</v>
      </c>
      <c r="E6" s="57">
        <v>1169</v>
      </c>
      <c r="F6" s="57">
        <v>10432</v>
      </c>
      <c r="G6" s="57">
        <v>10230</v>
      </c>
      <c r="H6" s="57">
        <v>10153</v>
      </c>
      <c r="I6" s="57">
        <v>9837</v>
      </c>
      <c r="J6" s="57">
        <v>9914</v>
      </c>
      <c r="K6" s="57">
        <v>9997</v>
      </c>
      <c r="L6" s="57">
        <v>10012</v>
      </c>
      <c r="M6" s="106">
        <v>9963</v>
      </c>
      <c r="O6" s="1"/>
    </row>
    <row r="7" spans="1:15" x14ac:dyDescent="0.25">
      <c r="A7" s="107" t="s">
        <v>126</v>
      </c>
      <c r="B7" s="200">
        <v>32297</v>
      </c>
      <c r="C7" s="200">
        <v>1888</v>
      </c>
      <c r="D7" s="57">
        <v>32849</v>
      </c>
      <c r="E7" s="57">
        <v>1805</v>
      </c>
      <c r="F7" s="57">
        <v>31848</v>
      </c>
      <c r="G7" s="57">
        <v>31034</v>
      </c>
      <c r="H7" s="57">
        <v>30737</v>
      </c>
      <c r="I7" s="57">
        <v>30355</v>
      </c>
      <c r="J7" s="57">
        <v>30217</v>
      </c>
      <c r="K7" s="57">
        <v>30394</v>
      </c>
      <c r="L7" s="57">
        <v>30523</v>
      </c>
      <c r="M7" s="106">
        <v>30288</v>
      </c>
      <c r="O7" s="1"/>
    </row>
    <row r="8" spans="1:15" x14ac:dyDescent="0.25">
      <c r="A8" s="105" t="s">
        <v>127</v>
      </c>
      <c r="B8" s="200">
        <v>19707</v>
      </c>
      <c r="C8" s="200">
        <v>1178</v>
      </c>
      <c r="D8" s="57">
        <v>19914</v>
      </c>
      <c r="E8" s="57">
        <v>945</v>
      </c>
      <c r="F8" s="57">
        <v>18114</v>
      </c>
      <c r="G8" s="57">
        <v>17244</v>
      </c>
      <c r="H8" s="57">
        <v>16722</v>
      </c>
      <c r="I8" s="57">
        <v>16277</v>
      </c>
      <c r="J8" s="57">
        <v>16312</v>
      </c>
      <c r="K8" s="57">
        <v>16384</v>
      </c>
      <c r="L8" s="57">
        <v>16494</v>
      </c>
      <c r="M8" s="106">
        <v>16199</v>
      </c>
      <c r="O8" s="1"/>
    </row>
    <row r="9" spans="1:15" x14ac:dyDescent="0.25">
      <c r="A9" s="105" t="s">
        <v>128</v>
      </c>
      <c r="B9" s="200">
        <v>18625</v>
      </c>
      <c r="C9" s="200">
        <v>1120</v>
      </c>
      <c r="D9" s="57">
        <v>19006</v>
      </c>
      <c r="E9" s="57">
        <v>689</v>
      </c>
      <c r="F9" s="57">
        <v>17683</v>
      </c>
      <c r="G9" s="57">
        <v>16747</v>
      </c>
      <c r="H9" s="57">
        <v>16367</v>
      </c>
      <c r="I9" s="57">
        <v>15914</v>
      </c>
      <c r="J9" s="57">
        <v>15835</v>
      </c>
      <c r="K9" s="57">
        <v>12678</v>
      </c>
      <c r="L9" s="57">
        <v>12635</v>
      </c>
      <c r="M9" s="106">
        <v>12269</v>
      </c>
      <c r="O9" s="1"/>
    </row>
    <row r="10" spans="1:15" x14ac:dyDescent="0.25">
      <c r="A10" s="105" t="s">
        <v>129</v>
      </c>
      <c r="B10" s="200">
        <v>98671</v>
      </c>
      <c r="C10" s="200">
        <v>6649</v>
      </c>
      <c r="D10" s="57">
        <v>99659</v>
      </c>
      <c r="E10" s="57">
        <v>7966</v>
      </c>
      <c r="F10" s="57">
        <v>94844</v>
      </c>
      <c r="G10" s="57">
        <v>91993</v>
      </c>
      <c r="H10" s="57">
        <v>89926</v>
      </c>
      <c r="I10" s="57">
        <v>87223</v>
      </c>
      <c r="J10" s="57">
        <v>86345</v>
      </c>
      <c r="K10" s="57">
        <v>86712</v>
      </c>
      <c r="L10" s="57">
        <v>87163</v>
      </c>
      <c r="M10" s="106">
        <v>86975</v>
      </c>
      <c r="O10" s="1"/>
    </row>
    <row r="11" spans="1:15" x14ac:dyDescent="0.25">
      <c r="A11" s="105" t="s">
        <v>130</v>
      </c>
      <c r="B11" s="200">
        <v>9757</v>
      </c>
      <c r="C11" s="200">
        <v>1606</v>
      </c>
      <c r="D11" s="57">
        <v>10185</v>
      </c>
      <c r="E11" s="57">
        <v>1086</v>
      </c>
      <c r="F11" s="57">
        <v>9915</v>
      </c>
      <c r="G11" s="57">
        <v>9697</v>
      </c>
      <c r="H11" s="57">
        <v>9578</v>
      </c>
      <c r="I11" s="57">
        <v>9312</v>
      </c>
      <c r="J11" s="57">
        <v>9289</v>
      </c>
      <c r="K11" s="57">
        <v>9453</v>
      </c>
      <c r="L11" s="57">
        <v>9406</v>
      </c>
      <c r="M11" s="106">
        <v>9272</v>
      </c>
      <c r="O11" s="1"/>
    </row>
    <row r="12" spans="1:15" x14ac:dyDescent="0.25">
      <c r="A12" s="105" t="s">
        <v>131</v>
      </c>
      <c r="B12" s="200">
        <v>5804</v>
      </c>
      <c r="C12" s="200">
        <v>563</v>
      </c>
      <c r="D12" s="57">
        <v>5737</v>
      </c>
      <c r="E12" s="57">
        <v>491</v>
      </c>
      <c r="F12" s="57">
        <v>5535</v>
      </c>
      <c r="G12" s="57">
        <v>5502</v>
      </c>
      <c r="H12" s="57">
        <v>5523</v>
      </c>
      <c r="I12" s="57">
        <v>5690</v>
      </c>
      <c r="J12" s="57">
        <v>5624</v>
      </c>
      <c r="K12" s="57">
        <v>5696</v>
      </c>
      <c r="L12" s="57">
        <v>5711</v>
      </c>
      <c r="M12" s="106">
        <v>5636</v>
      </c>
      <c r="O12" s="1"/>
    </row>
    <row r="13" spans="1:15" x14ac:dyDescent="0.25">
      <c r="A13" s="105" t="s">
        <v>132</v>
      </c>
      <c r="B13" s="200">
        <v>3737</v>
      </c>
      <c r="C13" s="200">
        <v>158</v>
      </c>
      <c r="D13" s="57">
        <v>3838</v>
      </c>
      <c r="E13" s="57">
        <v>121</v>
      </c>
      <c r="F13" s="57">
        <v>3643</v>
      </c>
      <c r="G13" s="57">
        <v>3424</v>
      </c>
      <c r="H13" s="57">
        <v>3461</v>
      </c>
      <c r="I13" s="57">
        <v>3518</v>
      </c>
      <c r="J13" s="57">
        <v>3522</v>
      </c>
      <c r="K13" s="57">
        <v>3558</v>
      </c>
      <c r="L13" s="57">
        <v>3513</v>
      </c>
      <c r="M13" s="106">
        <v>3479</v>
      </c>
      <c r="O13" s="1"/>
    </row>
    <row r="14" spans="1:15" x14ac:dyDescent="0.25">
      <c r="A14" s="105" t="s">
        <v>133</v>
      </c>
      <c r="B14" s="200">
        <v>623</v>
      </c>
      <c r="C14" s="200">
        <v>24</v>
      </c>
      <c r="D14" s="57">
        <v>660</v>
      </c>
      <c r="E14" s="57">
        <v>34</v>
      </c>
      <c r="F14" s="57">
        <v>618</v>
      </c>
      <c r="G14" s="57">
        <v>602</v>
      </c>
      <c r="H14" s="57">
        <v>599</v>
      </c>
      <c r="I14" s="57">
        <v>643</v>
      </c>
      <c r="J14" s="57">
        <v>649</v>
      </c>
      <c r="K14" s="57">
        <v>644</v>
      </c>
      <c r="L14" s="57">
        <v>637</v>
      </c>
      <c r="M14" s="106">
        <v>642</v>
      </c>
      <c r="O14" s="1"/>
    </row>
    <row r="15" spans="1:15" x14ac:dyDescent="0.25">
      <c r="A15" s="105" t="s">
        <v>134</v>
      </c>
      <c r="B15" s="200">
        <v>4025</v>
      </c>
      <c r="C15" s="200">
        <v>414</v>
      </c>
      <c r="D15" s="57">
        <v>4034</v>
      </c>
      <c r="E15" s="57">
        <v>341</v>
      </c>
      <c r="F15" s="57">
        <v>3821</v>
      </c>
      <c r="G15" s="57">
        <v>3674</v>
      </c>
      <c r="H15" s="57">
        <v>3758</v>
      </c>
      <c r="I15" s="57">
        <v>3820</v>
      </c>
      <c r="J15" s="57">
        <v>3939</v>
      </c>
      <c r="K15" s="57">
        <v>4036</v>
      </c>
      <c r="L15" s="57">
        <v>4074</v>
      </c>
      <c r="M15" s="106">
        <v>4051</v>
      </c>
      <c r="O15" s="1"/>
    </row>
    <row r="16" spans="1:15" x14ac:dyDescent="0.25">
      <c r="A16" s="105" t="s">
        <v>135</v>
      </c>
      <c r="B16" s="200">
        <v>12857</v>
      </c>
      <c r="C16" s="200">
        <v>805</v>
      </c>
      <c r="D16" s="57">
        <v>13090</v>
      </c>
      <c r="E16" s="57">
        <v>623</v>
      </c>
      <c r="F16" s="57">
        <v>12312</v>
      </c>
      <c r="G16" s="57">
        <v>12002</v>
      </c>
      <c r="H16" s="57">
        <v>11768</v>
      </c>
      <c r="I16" s="57">
        <v>11515</v>
      </c>
      <c r="J16" s="57">
        <v>11473</v>
      </c>
      <c r="K16" s="57">
        <v>11585</v>
      </c>
      <c r="L16" s="57">
        <v>11600</v>
      </c>
      <c r="M16" s="106">
        <v>11621</v>
      </c>
      <c r="O16" s="1"/>
    </row>
    <row r="17" spans="1:33" x14ac:dyDescent="0.25">
      <c r="A17" s="105" t="s">
        <v>136</v>
      </c>
      <c r="B17" s="200">
        <v>11222</v>
      </c>
      <c r="C17" s="200">
        <v>1259</v>
      </c>
      <c r="D17" s="57">
        <v>11220</v>
      </c>
      <c r="E17" s="57">
        <v>894</v>
      </c>
      <c r="F17" s="57">
        <v>10828</v>
      </c>
      <c r="G17" s="57">
        <v>10261</v>
      </c>
      <c r="H17" s="57">
        <v>9995</v>
      </c>
      <c r="I17" s="57">
        <v>9425</v>
      </c>
      <c r="J17" s="57">
        <v>9338</v>
      </c>
      <c r="K17" s="57">
        <v>9124</v>
      </c>
      <c r="L17" s="57">
        <v>9041</v>
      </c>
      <c r="M17" s="106">
        <v>8864</v>
      </c>
      <c r="O17" s="1"/>
    </row>
    <row r="18" spans="1:33" x14ac:dyDescent="0.25">
      <c r="A18" s="105" t="s">
        <v>137</v>
      </c>
      <c r="B18" s="200">
        <v>13339</v>
      </c>
      <c r="C18" s="200">
        <v>1780</v>
      </c>
      <c r="D18" s="57">
        <v>13136</v>
      </c>
      <c r="E18" s="57">
        <v>1388</v>
      </c>
      <c r="F18" s="57">
        <v>11709</v>
      </c>
      <c r="G18" s="57">
        <v>11141</v>
      </c>
      <c r="H18" s="57">
        <v>10940</v>
      </c>
      <c r="I18" s="57">
        <v>10415</v>
      </c>
      <c r="J18" s="57">
        <v>10429</v>
      </c>
      <c r="K18" s="57">
        <v>10731</v>
      </c>
      <c r="L18" s="57">
        <v>10585</v>
      </c>
      <c r="M18" s="106">
        <v>10428</v>
      </c>
      <c r="N18" s="62"/>
      <c r="O18" s="1"/>
    </row>
    <row r="19" spans="1:33" x14ac:dyDescent="0.25">
      <c r="A19" s="105" t="s">
        <v>138</v>
      </c>
      <c r="B19" s="200">
        <v>15982</v>
      </c>
      <c r="C19" s="200">
        <v>1386</v>
      </c>
      <c r="D19" s="57">
        <v>15904</v>
      </c>
      <c r="E19" s="57">
        <v>1283</v>
      </c>
      <c r="F19" s="57">
        <v>14882</v>
      </c>
      <c r="G19" s="57">
        <v>13912</v>
      </c>
      <c r="H19" s="57">
        <v>13606</v>
      </c>
      <c r="I19" s="57">
        <v>13405</v>
      </c>
      <c r="J19" s="57">
        <v>13224</v>
      </c>
      <c r="K19" s="57">
        <v>12979</v>
      </c>
      <c r="L19" s="57">
        <v>12884</v>
      </c>
      <c r="M19" s="106">
        <v>12455</v>
      </c>
      <c r="O19" s="1"/>
    </row>
    <row r="20" spans="1:33" x14ac:dyDescent="0.25">
      <c r="A20" s="105" t="s">
        <v>139</v>
      </c>
      <c r="B20" s="200">
        <v>35909</v>
      </c>
      <c r="C20" s="200">
        <v>3436</v>
      </c>
      <c r="D20" s="57">
        <v>35813</v>
      </c>
      <c r="E20" s="57">
        <v>3262</v>
      </c>
      <c r="F20" s="57">
        <v>33712</v>
      </c>
      <c r="G20" s="57">
        <v>32244</v>
      </c>
      <c r="H20" s="57">
        <v>31378</v>
      </c>
      <c r="I20" s="57">
        <v>29957</v>
      </c>
      <c r="J20" s="57">
        <v>29518</v>
      </c>
      <c r="K20" s="57">
        <v>32981</v>
      </c>
      <c r="L20" s="57">
        <v>33185</v>
      </c>
      <c r="M20" s="106">
        <v>32508</v>
      </c>
      <c r="N20" s="62"/>
      <c r="O20" s="1"/>
    </row>
    <row r="21" spans="1:33" x14ac:dyDescent="0.25">
      <c r="A21" s="105" t="s">
        <v>140</v>
      </c>
      <c r="B21" s="200">
        <v>1595</v>
      </c>
      <c r="C21" s="200">
        <v>77</v>
      </c>
      <c r="D21" s="57">
        <v>1657</v>
      </c>
      <c r="E21" s="57">
        <v>55</v>
      </c>
      <c r="F21" s="57">
        <v>1644</v>
      </c>
      <c r="G21" s="57">
        <v>1633</v>
      </c>
      <c r="H21" s="57">
        <v>1672</v>
      </c>
      <c r="I21" s="57">
        <v>1650</v>
      </c>
      <c r="J21" s="57">
        <v>1639</v>
      </c>
      <c r="K21" s="57">
        <v>1536</v>
      </c>
      <c r="L21" s="57">
        <v>1495</v>
      </c>
      <c r="M21" s="106">
        <v>1425</v>
      </c>
      <c r="N21" s="62"/>
      <c r="O21" s="1"/>
    </row>
    <row r="22" spans="1:33" x14ac:dyDescent="0.25">
      <c r="A22" s="105" t="s">
        <v>141</v>
      </c>
      <c r="B22" s="200">
        <v>2312</v>
      </c>
      <c r="C22" s="200">
        <v>65</v>
      </c>
      <c r="D22" s="57">
        <v>2175</v>
      </c>
      <c r="E22" s="57">
        <v>53</v>
      </c>
      <c r="F22" s="57">
        <v>2012</v>
      </c>
      <c r="G22" s="57">
        <v>1914</v>
      </c>
      <c r="H22" s="57">
        <v>1876</v>
      </c>
      <c r="I22" s="57">
        <v>1828</v>
      </c>
      <c r="J22" s="57">
        <v>1764</v>
      </c>
      <c r="K22" s="57">
        <v>1729</v>
      </c>
      <c r="L22" s="57">
        <v>1687</v>
      </c>
      <c r="M22" s="106">
        <v>1587</v>
      </c>
      <c r="N22" s="62"/>
      <c r="O22" s="1"/>
    </row>
    <row r="23" spans="1:33" ht="15.75" thickBot="1" x14ac:dyDescent="0.3">
      <c r="A23" s="145" t="s">
        <v>109</v>
      </c>
      <c r="B23" s="146">
        <v>304883</v>
      </c>
      <c r="C23" s="146">
        <v>24839</v>
      </c>
      <c r="D23" s="146">
        <v>308055</v>
      </c>
      <c r="E23" s="146">
        <v>22829</v>
      </c>
      <c r="F23" s="146">
        <v>291163</v>
      </c>
      <c r="G23" s="146">
        <v>280636</v>
      </c>
      <c r="H23" s="146">
        <v>275352</v>
      </c>
      <c r="I23" s="146">
        <v>267971</v>
      </c>
      <c r="J23" s="146">
        <v>266337</v>
      </c>
      <c r="K23" s="146">
        <v>267602</v>
      </c>
      <c r="L23" s="146">
        <v>268127</v>
      </c>
      <c r="M23" s="147">
        <v>265143</v>
      </c>
      <c r="O23" s="1"/>
    </row>
    <row r="24" spans="1:33" x14ac:dyDescent="0.25">
      <c r="A24" s="58"/>
      <c r="B24" s="58"/>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row>
    <row r="25" spans="1:33" ht="15.75" thickBot="1" x14ac:dyDescent="0.3">
      <c r="A25" s="104" t="s">
        <v>120</v>
      </c>
      <c r="B25" s="104"/>
    </row>
    <row r="26" spans="1:33" x14ac:dyDescent="0.25">
      <c r="A26" s="133" t="s">
        <v>114</v>
      </c>
      <c r="B26" s="148">
        <v>2022</v>
      </c>
      <c r="C26" s="148" t="s">
        <v>195</v>
      </c>
      <c r="D26" s="148">
        <v>2021</v>
      </c>
      <c r="E26" s="148" t="s">
        <v>178</v>
      </c>
      <c r="F26" s="148">
        <v>2020</v>
      </c>
      <c r="G26" s="148">
        <v>2019</v>
      </c>
      <c r="H26" s="148">
        <v>2018</v>
      </c>
      <c r="I26" s="148">
        <v>2017</v>
      </c>
      <c r="J26" s="148">
        <v>2016</v>
      </c>
      <c r="K26" s="148">
        <v>2015</v>
      </c>
      <c r="L26" s="148">
        <v>2014</v>
      </c>
      <c r="M26" s="149">
        <v>2013</v>
      </c>
    </row>
    <row r="27" spans="1:33" x14ac:dyDescent="0.25">
      <c r="A27" s="105" t="s">
        <v>125</v>
      </c>
      <c r="B27" s="200">
        <v>8050</v>
      </c>
      <c r="C27" s="200">
        <v>724</v>
      </c>
      <c r="D27" s="57">
        <v>8273</v>
      </c>
      <c r="E27" s="57">
        <v>625</v>
      </c>
      <c r="F27" s="57">
        <v>7620</v>
      </c>
      <c r="G27" s="57">
        <v>7405</v>
      </c>
      <c r="H27" s="57">
        <v>7309</v>
      </c>
      <c r="I27" s="57">
        <v>7413</v>
      </c>
      <c r="J27" s="57">
        <v>7435</v>
      </c>
      <c r="K27" s="57">
        <v>7508</v>
      </c>
      <c r="L27" s="57">
        <v>7596</v>
      </c>
      <c r="M27" s="106">
        <v>7603</v>
      </c>
    </row>
    <row r="28" spans="1:33" x14ac:dyDescent="0.25">
      <c r="A28" s="105" t="s">
        <v>124</v>
      </c>
      <c r="B28" s="200">
        <v>10411</v>
      </c>
      <c r="C28" s="200">
        <v>1710</v>
      </c>
      <c r="D28" s="57">
        <v>10940</v>
      </c>
      <c r="E28" s="57">
        <v>1173</v>
      </c>
      <c r="F28" s="57">
        <v>10461</v>
      </c>
      <c r="G28" s="57">
        <v>10254</v>
      </c>
      <c r="H28" s="57">
        <v>10184</v>
      </c>
      <c r="I28" s="57">
        <v>10053</v>
      </c>
      <c r="J28" s="57">
        <v>10023</v>
      </c>
      <c r="K28" s="57">
        <v>10088</v>
      </c>
      <c r="L28" s="57">
        <v>10101</v>
      </c>
      <c r="M28" s="106">
        <v>10062</v>
      </c>
    </row>
    <row r="29" spans="1:33" x14ac:dyDescent="0.25">
      <c r="A29" s="107" t="s">
        <v>126</v>
      </c>
      <c r="B29" s="200">
        <v>32480</v>
      </c>
      <c r="C29" s="200">
        <v>1928</v>
      </c>
      <c r="D29" s="57">
        <v>33095</v>
      </c>
      <c r="E29" s="57">
        <v>1844</v>
      </c>
      <c r="F29" s="57">
        <v>32145</v>
      </c>
      <c r="G29" s="57">
        <v>31315</v>
      </c>
      <c r="H29" s="57">
        <v>30986</v>
      </c>
      <c r="I29" s="57">
        <v>30749</v>
      </c>
      <c r="J29" s="57">
        <v>30609</v>
      </c>
      <c r="K29" s="57">
        <v>30829</v>
      </c>
      <c r="L29" s="57">
        <v>30985</v>
      </c>
      <c r="M29" s="106">
        <v>30694</v>
      </c>
    </row>
    <row r="30" spans="1:33" x14ac:dyDescent="0.25">
      <c r="A30" s="105" t="s">
        <v>127</v>
      </c>
      <c r="B30" s="200">
        <v>19765</v>
      </c>
      <c r="C30" s="200">
        <v>1185</v>
      </c>
      <c r="D30" s="57">
        <v>19974</v>
      </c>
      <c r="E30" s="57">
        <v>953</v>
      </c>
      <c r="F30" s="57">
        <v>18184</v>
      </c>
      <c r="G30" s="57">
        <v>17328</v>
      </c>
      <c r="H30" s="57">
        <v>16797</v>
      </c>
      <c r="I30" s="57">
        <v>16693</v>
      </c>
      <c r="J30" s="57">
        <v>16547</v>
      </c>
      <c r="K30" s="57">
        <v>16557</v>
      </c>
      <c r="L30" s="57">
        <v>16684</v>
      </c>
      <c r="M30" s="106">
        <v>16431</v>
      </c>
    </row>
    <row r="31" spans="1:33" x14ac:dyDescent="0.25">
      <c r="A31" s="105" t="s">
        <v>128</v>
      </c>
      <c r="B31" s="200">
        <v>18669</v>
      </c>
      <c r="C31" s="200">
        <v>1123</v>
      </c>
      <c r="D31" s="57">
        <v>19085</v>
      </c>
      <c r="E31" s="57">
        <v>698</v>
      </c>
      <c r="F31" s="57">
        <v>17793</v>
      </c>
      <c r="G31" s="57">
        <v>16838</v>
      </c>
      <c r="H31" s="57">
        <v>16468</v>
      </c>
      <c r="I31" s="57">
        <v>16235</v>
      </c>
      <c r="J31" s="57">
        <v>16062</v>
      </c>
      <c r="K31" s="57">
        <v>12862</v>
      </c>
      <c r="L31" s="57">
        <v>12837</v>
      </c>
      <c r="M31" s="106">
        <v>12445</v>
      </c>
    </row>
    <row r="32" spans="1:33" x14ac:dyDescent="0.25">
      <c r="A32" s="105" t="s">
        <v>129</v>
      </c>
      <c r="B32" s="200">
        <v>100345</v>
      </c>
      <c r="C32" s="200">
        <v>6885</v>
      </c>
      <c r="D32" s="57">
        <v>101798</v>
      </c>
      <c r="E32" s="57">
        <v>8391</v>
      </c>
      <c r="F32" s="57">
        <v>97240</v>
      </c>
      <c r="G32" s="57">
        <v>94301</v>
      </c>
      <c r="H32" s="57">
        <v>92333</v>
      </c>
      <c r="I32" s="57">
        <v>89862</v>
      </c>
      <c r="J32" s="57">
        <v>88776</v>
      </c>
      <c r="K32" s="57">
        <v>89073</v>
      </c>
      <c r="L32" s="57">
        <v>89588</v>
      </c>
      <c r="M32" s="106">
        <v>89757</v>
      </c>
    </row>
    <row r="33" spans="1:13" x14ac:dyDescent="0.25">
      <c r="A33" s="105" t="s">
        <v>130</v>
      </c>
      <c r="B33" s="200">
        <v>9789</v>
      </c>
      <c r="C33" s="200">
        <v>1610</v>
      </c>
      <c r="D33" s="57">
        <v>10240</v>
      </c>
      <c r="E33" s="57">
        <v>1094</v>
      </c>
      <c r="F33" s="57">
        <v>9982</v>
      </c>
      <c r="G33" s="57">
        <v>9738</v>
      </c>
      <c r="H33" s="57">
        <v>9615</v>
      </c>
      <c r="I33" s="57">
        <v>9470</v>
      </c>
      <c r="J33" s="57">
        <v>9424</v>
      </c>
      <c r="K33" s="57">
        <v>9569</v>
      </c>
      <c r="L33" s="57">
        <v>9538</v>
      </c>
      <c r="M33" s="106">
        <v>9411</v>
      </c>
    </row>
    <row r="34" spans="1:13" x14ac:dyDescent="0.25">
      <c r="A34" s="105" t="s">
        <v>131</v>
      </c>
      <c r="B34" s="200">
        <v>5816</v>
      </c>
      <c r="C34" s="200">
        <v>564</v>
      </c>
      <c r="D34" s="57">
        <v>5744</v>
      </c>
      <c r="E34" s="57">
        <v>494</v>
      </c>
      <c r="F34" s="57">
        <v>5539</v>
      </c>
      <c r="G34" s="57">
        <v>5506</v>
      </c>
      <c r="H34" s="57">
        <v>5532</v>
      </c>
      <c r="I34" s="57">
        <v>5750</v>
      </c>
      <c r="J34" s="57">
        <v>5672</v>
      </c>
      <c r="K34" s="57">
        <v>5736</v>
      </c>
      <c r="L34" s="57">
        <v>5752</v>
      </c>
      <c r="M34" s="106">
        <v>5683</v>
      </c>
    </row>
    <row r="35" spans="1:13" x14ac:dyDescent="0.25">
      <c r="A35" s="105" t="s">
        <v>132</v>
      </c>
      <c r="B35" s="200">
        <v>3752</v>
      </c>
      <c r="C35" s="200">
        <v>158</v>
      </c>
      <c r="D35" s="57">
        <v>3855</v>
      </c>
      <c r="E35" s="57">
        <v>121</v>
      </c>
      <c r="F35" s="57">
        <v>3658</v>
      </c>
      <c r="G35" s="57">
        <v>3438</v>
      </c>
      <c r="H35" s="57">
        <v>3477</v>
      </c>
      <c r="I35" s="57">
        <v>3559</v>
      </c>
      <c r="J35" s="57">
        <v>3553</v>
      </c>
      <c r="K35" s="57">
        <v>3583</v>
      </c>
      <c r="L35" s="57">
        <v>3544</v>
      </c>
      <c r="M35" s="106">
        <v>3523</v>
      </c>
    </row>
    <row r="36" spans="1:13" x14ac:dyDescent="0.25">
      <c r="A36" s="105" t="s">
        <v>133</v>
      </c>
      <c r="B36" s="200">
        <v>635</v>
      </c>
      <c r="C36" s="200">
        <v>24</v>
      </c>
      <c r="D36" s="57">
        <v>673</v>
      </c>
      <c r="E36" s="57">
        <v>34</v>
      </c>
      <c r="F36" s="57">
        <v>623</v>
      </c>
      <c r="G36" s="57">
        <v>605</v>
      </c>
      <c r="H36" s="57">
        <v>603</v>
      </c>
      <c r="I36" s="57">
        <v>645</v>
      </c>
      <c r="J36" s="57">
        <v>652</v>
      </c>
      <c r="K36" s="57">
        <v>647</v>
      </c>
      <c r="L36" s="57">
        <v>642</v>
      </c>
      <c r="M36" s="106">
        <v>645</v>
      </c>
    </row>
    <row r="37" spans="1:13" x14ac:dyDescent="0.25">
      <c r="A37" s="105" t="s">
        <v>134</v>
      </c>
      <c r="B37" s="200">
        <v>4047</v>
      </c>
      <c r="C37" s="200">
        <v>415</v>
      </c>
      <c r="D37" s="57">
        <v>4047</v>
      </c>
      <c r="E37" s="57">
        <v>344</v>
      </c>
      <c r="F37" s="57">
        <v>3838</v>
      </c>
      <c r="G37" s="57">
        <v>3681</v>
      </c>
      <c r="H37" s="57">
        <v>3801</v>
      </c>
      <c r="I37" s="57">
        <v>3881</v>
      </c>
      <c r="J37" s="57">
        <v>3988</v>
      </c>
      <c r="K37" s="57">
        <v>4072</v>
      </c>
      <c r="L37" s="57">
        <v>4120</v>
      </c>
      <c r="M37" s="106">
        <v>4088</v>
      </c>
    </row>
    <row r="38" spans="1:13" x14ac:dyDescent="0.25">
      <c r="A38" s="105" t="s">
        <v>135</v>
      </c>
      <c r="B38" s="200">
        <v>12922</v>
      </c>
      <c r="C38" s="200">
        <v>818</v>
      </c>
      <c r="D38" s="57">
        <v>13203</v>
      </c>
      <c r="E38" s="57">
        <v>645</v>
      </c>
      <c r="F38" s="57">
        <v>12455</v>
      </c>
      <c r="G38" s="57">
        <v>12119</v>
      </c>
      <c r="H38" s="57">
        <v>11907</v>
      </c>
      <c r="I38" s="57">
        <v>11792</v>
      </c>
      <c r="J38" s="57">
        <v>11687</v>
      </c>
      <c r="K38" s="57">
        <v>11771</v>
      </c>
      <c r="L38" s="57">
        <v>11775</v>
      </c>
      <c r="M38" s="106">
        <v>11849</v>
      </c>
    </row>
    <row r="39" spans="1:13" x14ac:dyDescent="0.25">
      <c r="A39" s="105" t="s">
        <v>136</v>
      </c>
      <c r="B39" s="200">
        <v>11366</v>
      </c>
      <c r="C39" s="200">
        <v>1296</v>
      </c>
      <c r="D39" s="57">
        <v>11420</v>
      </c>
      <c r="E39" s="57">
        <v>925</v>
      </c>
      <c r="F39" s="57">
        <v>11109</v>
      </c>
      <c r="G39" s="57">
        <v>10506</v>
      </c>
      <c r="H39" s="57">
        <v>10218</v>
      </c>
      <c r="I39" s="57">
        <v>9701</v>
      </c>
      <c r="J39" s="57">
        <v>9594</v>
      </c>
      <c r="K39" s="57">
        <v>9361</v>
      </c>
      <c r="L39" s="57">
        <v>9280</v>
      </c>
      <c r="M39" s="106">
        <v>9105</v>
      </c>
    </row>
    <row r="40" spans="1:13" x14ac:dyDescent="0.25">
      <c r="A40" s="105" t="s">
        <v>137</v>
      </c>
      <c r="B40" s="200">
        <v>13530</v>
      </c>
      <c r="C40" s="200">
        <v>1819</v>
      </c>
      <c r="D40" s="57">
        <v>13325</v>
      </c>
      <c r="E40" s="57">
        <v>1433</v>
      </c>
      <c r="F40" s="57">
        <v>11917</v>
      </c>
      <c r="G40" s="57">
        <v>11290</v>
      </c>
      <c r="H40" s="57">
        <v>11136</v>
      </c>
      <c r="I40" s="57">
        <v>10545</v>
      </c>
      <c r="J40" s="57">
        <v>10570</v>
      </c>
      <c r="K40" s="57">
        <v>10860</v>
      </c>
      <c r="L40" s="57">
        <v>10733</v>
      </c>
      <c r="M40" s="106">
        <v>10558</v>
      </c>
    </row>
    <row r="41" spans="1:13" x14ac:dyDescent="0.25">
      <c r="A41" s="105" t="s">
        <v>138</v>
      </c>
      <c r="B41" s="200">
        <v>16067</v>
      </c>
      <c r="C41" s="200">
        <v>1407</v>
      </c>
      <c r="D41" s="57">
        <v>16038</v>
      </c>
      <c r="E41" s="57">
        <v>1307</v>
      </c>
      <c r="F41" s="57">
        <v>15073</v>
      </c>
      <c r="G41" s="57">
        <v>14079</v>
      </c>
      <c r="H41" s="57">
        <v>13764</v>
      </c>
      <c r="I41" s="57">
        <v>13783</v>
      </c>
      <c r="J41" s="57">
        <v>13493</v>
      </c>
      <c r="K41" s="57">
        <v>13212</v>
      </c>
      <c r="L41" s="57">
        <v>13093</v>
      </c>
      <c r="M41" s="106">
        <v>12675</v>
      </c>
    </row>
    <row r="42" spans="1:13" x14ac:dyDescent="0.25">
      <c r="A42" s="105" t="s">
        <v>139</v>
      </c>
      <c r="B42" s="200">
        <v>36204</v>
      </c>
      <c r="C42" s="200">
        <v>3491</v>
      </c>
      <c r="D42" s="57">
        <v>36249</v>
      </c>
      <c r="E42" s="57">
        <v>3355</v>
      </c>
      <c r="F42" s="57">
        <v>34329</v>
      </c>
      <c r="G42" s="57">
        <v>32789</v>
      </c>
      <c r="H42" s="57">
        <v>31907</v>
      </c>
      <c r="I42" s="57">
        <v>30595</v>
      </c>
      <c r="J42" s="57">
        <v>30084</v>
      </c>
      <c r="K42" s="57">
        <v>33494</v>
      </c>
      <c r="L42" s="57">
        <v>33741</v>
      </c>
      <c r="M42" s="106">
        <v>33070</v>
      </c>
    </row>
    <row r="43" spans="1:13" x14ac:dyDescent="0.25">
      <c r="A43" s="105" t="s">
        <v>140</v>
      </c>
      <c r="B43" s="200">
        <v>1709</v>
      </c>
      <c r="C43" s="200">
        <v>95</v>
      </c>
      <c r="D43" s="57">
        <v>1751</v>
      </c>
      <c r="E43" s="57">
        <v>65</v>
      </c>
      <c r="F43" s="57">
        <v>1740</v>
      </c>
      <c r="G43" s="57">
        <v>1739</v>
      </c>
      <c r="H43" s="57">
        <v>1789</v>
      </c>
      <c r="I43" s="57">
        <v>1737</v>
      </c>
      <c r="J43" s="57">
        <v>1731</v>
      </c>
      <c r="K43" s="57">
        <v>1617</v>
      </c>
      <c r="L43" s="57">
        <v>1582</v>
      </c>
      <c r="M43" s="106">
        <v>1511</v>
      </c>
    </row>
    <row r="44" spans="1:13" x14ac:dyDescent="0.25">
      <c r="A44" s="105" t="s">
        <v>141</v>
      </c>
      <c r="B44" s="200">
        <v>2345</v>
      </c>
      <c r="C44" s="200">
        <v>66</v>
      </c>
      <c r="D44" s="57">
        <v>2199</v>
      </c>
      <c r="E44" s="57">
        <v>53</v>
      </c>
      <c r="F44" s="57">
        <v>2032</v>
      </c>
      <c r="G44" s="57">
        <v>1935</v>
      </c>
      <c r="H44" s="57">
        <v>1900</v>
      </c>
      <c r="I44" s="57">
        <v>1858</v>
      </c>
      <c r="J44" s="57">
        <v>1785</v>
      </c>
      <c r="K44" s="57">
        <v>1742</v>
      </c>
      <c r="L44" s="57">
        <v>1710</v>
      </c>
      <c r="M44" s="106">
        <v>1610</v>
      </c>
    </row>
    <row r="45" spans="1:13" ht="15.75" thickBot="1" x14ac:dyDescent="0.3">
      <c r="A45" s="145" t="s">
        <v>109</v>
      </c>
      <c r="B45" s="146">
        <v>307902</v>
      </c>
      <c r="C45" s="146">
        <v>25318</v>
      </c>
      <c r="D45" s="146">
        <v>311909</v>
      </c>
      <c r="E45" s="146">
        <v>23554</v>
      </c>
      <c r="F45" s="146">
        <v>295738</v>
      </c>
      <c r="G45" s="146">
        <v>284866</v>
      </c>
      <c r="H45" s="146">
        <v>279726</v>
      </c>
      <c r="I45" s="146">
        <v>274321</v>
      </c>
      <c r="J45" s="146">
        <v>271685</v>
      </c>
      <c r="K45" s="146">
        <v>272581</v>
      </c>
      <c r="L45" s="146">
        <v>273301</v>
      </c>
      <c r="M45" s="147">
        <v>270720</v>
      </c>
    </row>
    <row r="47" spans="1:13" ht="15.75" thickBot="1" x14ac:dyDescent="0.3">
      <c r="A47" s="104" t="s">
        <v>121</v>
      </c>
      <c r="B47" s="104"/>
    </row>
    <row r="48" spans="1:13" ht="25.5" x14ac:dyDescent="0.25">
      <c r="A48" s="150" t="s">
        <v>114</v>
      </c>
      <c r="B48" s="261" t="s">
        <v>196</v>
      </c>
      <c r="C48" s="261" t="s">
        <v>197</v>
      </c>
      <c r="D48" s="261" t="s">
        <v>180</v>
      </c>
      <c r="E48" s="261" t="s">
        <v>181</v>
      </c>
      <c r="F48" s="261" t="s">
        <v>169</v>
      </c>
      <c r="G48" s="261" t="s">
        <v>158</v>
      </c>
      <c r="H48" s="261" t="s">
        <v>103</v>
      </c>
      <c r="I48" s="261" t="s">
        <v>58</v>
      </c>
      <c r="J48" s="261" t="s">
        <v>53</v>
      </c>
      <c r="K48" s="261" t="s">
        <v>47</v>
      </c>
      <c r="L48" s="261" t="s">
        <v>46</v>
      </c>
      <c r="M48" s="262" t="s">
        <v>40</v>
      </c>
    </row>
    <row r="49" spans="1:13" x14ac:dyDescent="0.25">
      <c r="A49" s="105" t="s">
        <v>125</v>
      </c>
      <c r="B49" s="200">
        <v>6910.8389999999999</v>
      </c>
      <c r="C49" s="200">
        <v>442.82499999999999</v>
      </c>
      <c r="D49" s="57">
        <v>6832.2591000000002</v>
      </c>
      <c r="E49" s="57">
        <v>145.66929999999999</v>
      </c>
      <c r="F49" s="57">
        <v>6328.6504999999997</v>
      </c>
      <c r="G49" s="57">
        <v>6241.3374000000003</v>
      </c>
      <c r="H49" s="57">
        <v>6144</v>
      </c>
      <c r="I49" s="57">
        <v>6061.9527999999991</v>
      </c>
      <c r="J49" s="57">
        <v>6157.4512000000004</v>
      </c>
      <c r="K49" s="57">
        <v>6314.8236000000006</v>
      </c>
      <c r="L49" s="57">
        <v>6300.4108000000006</v>
      </c>
      <c r="M49" s="106">
        <v>6323.0887999999995</v>
      </c>
    </row>
    <row r="50" spans="1:13" x14ac:dyDescent="0.25">
      <c r="A50" s="105" t="s">
        <v>124</v>
      </c>
      <c r="B50" s="200">
        <v>9017.7764000000006</v>
      </c>
      <c r="C50" s="200">
        <v>996.40380000000005</v>
      </c>
      <c r="D50" s="57">
        <v>9221.4730999999992</v>
      </c>
      <c r="E50" s="57">
        <v>464.5881</v>
      </c>
      <c r="F50" s="57">
        <v>8836.8181000000004</v>
      </c>
      <c r="G50" s="57">
        <v>8738.9254999999994</v>
      </c>
      <c r="H50" s="57">
        <v>8511</v>
      </c>
      <c r="I50" s="57">
        <v>8312.715400000001</v>
      </c>
      <c r="J50" s="57">
        <v>8311.431700000001</v>
      </c>
      <c r="K50" s="57">
        <v>8489.1936999999998</v>
      </c>
      <c r="L50" s="57">
        <v>8468.0274000000009</v>
      </c>
      <c r="M50" s="106">
        <v>8392.6512999999995</v>
      </c>
    </row>
    <row r="51" spans="1:13" x14ac:dyDescent="0.25">
      <c r="A51" s="107" t="s">
        <v>126</v>
      </c>
      <c r="B51" s="200">
        <v>26984.4061</v>
      </c>
      <c r="C51" s="200">
        <v>1338.6881000000001</v>
      </c>
      <c r="D51" s="57">
        <v>26974.938399999999</v>
      </c>
      <c r="E51" s="57">
        <v>527.68190000000004</v>
      </c>
      <c r="F51" s="57">
        <v>26556.375800000002</v>
      </c>
      <c r="G51" s="57">
        <v>26140.224399999999</v>
      </c>
      <c r="H51" s="57">
        <v>25921</v>
      </c>
      <c r="I51" s="57">
        <v>25343.982399999997</v>
      </c>
      <c r="J51" s="57">
        <v>25193.092799999999</v>
      </c>
      <c r="K51" s="57">
        <v>25610.9025</v>
      </c>
      <c r="L51" s="57">
        <v>25516.589099999997</v>
      </c>
      <c r="M51" s="106">
        <v>25330.153299999994</v>
      </c>
    </row>
    <row r="52" spans="1:13" x14ac:dyDescent="0.25">
      <c r="A52" s="105" t="s">
        <v>127</v>
      </c>
      <c r="B52" s="200">
        <v>15473.0555</v>
      </c>
      <c r="C52" s="200">
        <v>648.38250000000005</v>
      </c>
      <c r="D52" s="57">
        <v>15095.665000000001</v>
      </c>
      <c r="E52" s="57">
        <v>238.38980000000001</v>
      </c>
      <c r="F52" s="57">
        <v>14659.2263</v>
      </c>
      <c r="G52" s="57">
        <v>14230.068499999999</v>
      </c>
      <c r="H52" s="57">
        <v>13840</v>
      </c>
      <c r="I52" s="57">
        <v>13480.5116</v>
      </c>
      <c r="J52" s="57">
        <v>13499.394500000002</v>
      </c>
      <c r="K52" s="57">
        <v>13702.5581</v>
      </c>
      <c r="L52" s="57">
        <v>13666.919799999998</v>
      </c>
      <c r="M52" s="106">
        <v>13473.4434</v>
      </c>
    </row>
    <row r="53" spans="1:13" x14ac:dyDescent="0.25">
      <c r="A53" s="105" t="s">
        <v>128</v>
      </c>
      <c r="B53" s="200">
        <v>15616.2078</v>
      </c>
      <c r="C53" s="200">
        <v>650.13890000000004</v>
      </c>
      <c r="D53" s="57">
        <v>15442.742399999999</v>
      </c>
      <c r="E53" s="57">
        <v>192.70189999999999</v>
      </c>
      <c r="F53" s="57">
        <v>14417.2505</v>
      </c>
      <c r="G53" s="57">
        <v>13868.144200000001</v>
      </c>
      <c r="H53" s="57">
        <v>13545</v>
      </c>
      <c r="I53" s="57">
        <v>13272.902099999999</v>
      </c>
      <c r="J53" s="57">
        <v>13251.8685</v>
      </c>
      <c r="K53" s="57">
        <v>10708.472899999999</v>
      </c>
      <c r="L53" s="57">
        <v>10554.468299999999</v>
      </c>
      <c r="M53" s="106">
        <v>10289.018199999999</v>
      </c>
    </row>
    <row r="54" spans="1:13" x14ac:dyDescent="0.25">
      <c r="A54" s="105" t="s">
        <v>129</v>
      </c>
      <c r="B54" s="200">
        <v>82319.212</v>
      </c>
      <c r="C54" s="200">
        <v>5234.5439999999999</v>
      </c>
      <c r="D54" s="57">
        <v>80943.302100000001</v>
      </c>
      <c r="E54" s="57">
        <v>2844.4598999999998</v>
      </c>
      <c r="F54" s="57">
        <v>77507.376799999998</v>
      </c>
      <c r="G54" s="57">
        <v>76141.751499999998</v>
      </c>
      <c r="H54" s="57">
        <v>74314</v>
      </c>
      <c r="I54" s="57">
        <v>72515.695699999997</v>
      </c>
      <c r="J54" s="57">
        <v>72074.493999999992</v>
      </c>
      <c r="K54" s="57">
        <v>72619.115600000005</v>
      </c>
      <c r="L54" s="57">
        <v>72551.302000000011</v>
      </c>
      <c r="M54" s="106">
        <v>72642.744500000001</v>
      </c>
    </row>
    <row r="55" spans="1:13" x14ac:dyDescent="0.25">
      <c r="A55" s="105" t="s">
        <v>130</v>
      </c>
      <c r="B55" s="200">
        <v>8317.9143999999997</v>
      </c>
      <c r="C55" s="200">
        <v>1033.5589</v>
      </c>
      <c r="D55" s="57">
        <v>8451.5535</v>
      </c>
      <c r="E55" s="57">
        <v>326.36020000000002</v>
      </c>
      <c r="F55" s="57">
        <v>8119.5511999999999</v>
      </c>
      <c r="G55" s="57">
        <v>8018.1453000000001</v>
      </c>
      <c r="H55" s="57">
        <v>7885</v>
      </c>
      <c r="I55" s="57">
        <v>7689.227899999998</v>
      </c>
      <c r="J55" s="57">
        <v>7761.2041999999992</v>
      </c>
      <c r="K55" s="57">
        <v>7898.2039000000004</v>
      </c>
      <c r="L55" s="57">
        <v>7792.2652000000007</v>
      </c>
      <c r="M55" s="106">
        <v>7682.1936999999989</v>
      </c>
    </row>
    <row r="56" spans="1:13" x14ac:dyDescent="0.25">
      <c r="A56" s="105" t="s">
        <v>131</v>
      </c>
      <c r="B56" s="200">
        <v>4677.5469999999996</v>
      </c>
      <c r="C56" s="200">
        <v>284.48860000000002</v>
      </c>
      <c r="D56" s="57">
        <v>4572.2461000000003</v>
      </c>
      <c r="E56" s="57">
        <v>190.0497</v>
      </c>
      <c r="F56" s="57">
        <v>4472.4215999999997</v>
      </c>
      <c r="G56" s="57">
        <v>4541.9288999999999</v>
      </c>
      <c r="H56" s="57">
        <v>4600</v>
      </c>
      <c r="I56" s="57">
        <v>4646.2119000000002</v>
      </c>
      <c r="J56" s="57">
        <v>4650.4625000000005</v>
      </c>
      <c r="K56" s="57">
        <v>4764.3912</v>
      </c>
      <c r="L56" s="57">
        <v>4728.7541999999994</v>
      </c>
      <c r="M56" s="106">
        <v>4677.1678000000002</v>
      </c>
    </row>
    <row r="57" spans="1:13" x14ac:dyDescent="0.25">
      <c r="A57" s="105" t="s">
        <v>132</v>
      </c>
      <c r="B57" s="200">
        <v>3231.8249000000001</v>
      </c>
      <c r="C57" s="200">
        <v>80.558999999999997</v>
      </c>
      <c r="D57" s="57">
        <v>3259.2885000000001</v>
      </c>
      <c r="E57" s="57">
        <v>58.429099999999998</v>
      </c>
      <c r="F57" s="57">
        <v>3023.9771999999998</v>
      </c>
      <c r="G57" s="57">
        <v>2964.3820000000001</v>
      </c>
      <c r="H57" s="57">
        <v>3034</v>
      </c>
      <c r="I57" s="57">
        <v>2990.4059000000002</v>
      </c>
      <c r="J57" s="57">
        <v>3006.4763000000003</v>
      </c>
      <c r="K57" s="57">
        <v>3026.2195000000002</v>
      </c>
      <c r="L57" s="57">
        <v>3024.1584999999995</v>
      </c>
      <c r="M57" s="106">
        <v>3008.7640000000001</v>
      </c>
    </row>
    <row r="58" spans="1:13" x14ac:dyDescent="0.25">
      <c r="A58" s="105" t="s">
        <v>133</v>
      </c>
      <c r="B58" s="200">
        <v>570.5598</v>
      </c>
      <c r="C58" s="200">
        <v>16.162099999999999</v>
      </c>
      <c r="D58" s="57">
        <v>566.23530000000005</v>
      </c>
      <c r="E58" s="57">
        <v>15.7806</v>
      </c>
      <c r="F58" s="57">
        <v>519.27350000000001</v>
      </c>
      <c r="G58" s="57">
        <v>518.90419999999995</v>
      </c>
      <c r="H58" s="57">
        <v>543</v>
      </c>
      <c r="I58" s="57">
        <v>557.7333000000001</v>
      </c>
      <c r="J58" s="57">
        <v>556.76639999999998</v>
      </c>
      <c r="K58" s="57">
        <v>554.88040000000001</v>
      </c>
      <c r="L58" s="57">
        <v>556.55750000000012</v>
      </c>
      <c r="M58" s="106">
        <v>566.09969999999998</v>
      </c>
    </row>
    <row r="59" spans="1:13" x14ac:dyDescent="0.25">
      <c r="A59" s="105" t="s">
        <v>134</v>
      </c>
      <c r="B59" s="200">
        <v>3328.2357000000002</v>
      </c>
      <c r="C59" s="200">
        <v>243.9384</v>
      </c>
      <c r="D59" s="57">
        <v>3308.3528999999999</v>
      </c>
      <c r="E59" s="57">
        <v>136.90899999999999</v>
      </c>
      <c r="F59" s="57">
        <v>3204.9879999999998</v>
      </c>
      <c r="G59" s="57">
        <v>3143.8157000000001</v>
      </c>
      <c r="H59" s="57">
        <v>3202</v>
      </c>
      <c r="I59" s="57">
        <v>3250.5248000000001</v>
      </c>
      <c r="J59" s="57">
        <v>3324.8708999999999</v>
      </c>
      <c r="K59" s="57">
        <v>3431.6361000000006</v>
      </c>
      <c r="L59" s="57">
        <v>3409.6123000000002</v>
      </c>
      <c r="M59" s="106">
        <v>3437.0139999999997</v>
      </c>
    </row>
    <row r="60" spans="1:13" x14ac:dyDescent="0.25">
      <c r="A60" s="105" t="s">
        <v>135</v>
      </c>
      <c r="B60" s="200">
        <v>10754.4187</v>
      </c>
      <c r="C60" s="200">
        <v>425.86429999999996</v>
      </c>
      <c r="D60" s="57">
        <v>10611.7454</v>
      </c>
      <c r="E60" s="57">
        <v>190.1354</v>
      </c>
      <c r="F60" s="57">
        <v>10346.799800000001</v>
      </c>
      <c r="G60" s="57">
        <v>10060.2189</v>
      </c>
      <c r="H60" s="57">
        <v>9716</v>
      </c>
      <c r="I60" s="57">
        <v>9494.7896999999994</v>
      </c>
      <c r="J60" s="57">
        <v>9519.1689999999999</v>
      </c>
      <c r="K60" s="57">
        <v>9650.6915999999983</v>
      </c>
      <c r="L60" s="57">
        <v>9660.7790000000005</v>
      </c>
      <c r="M60" s="106">
        <v>9696.5710999999992</v>
      </c>
    </row>
    <row r="61" spans="1:13" x14ac:dyDescent="0.25">
      <c r="A61" s="105" t="s">
        <v>136</v>
      </c>
      <c r="B61" s="200">
        <v>9401.3392000000003</v>
      </c>
      <c r="C61" s="200">
        <v>748.78089999999997</v>
      </c>
      <c r="D61" s="57">
        <v>9141.1841000000004</v>
      </c>
      <c r="E61" s="57">
        <v>406.16759999999999</v>
      </c>
      <c r="F61" s="57">
        <v>8627.3579000000009</v>
      </c>
      <c r="G61" s="57">
        <v>8357.1172000000006</v>
      </c>
      <c r="H61" s="57">
        <v>8150</v>
      </c>
      <c r="I61" s="57">
        <v>7600.1460999999999</v>
      </c>
      <c r="J61" s="57">
        <v>7499.9350000000004</v>
      </c>
      <c r="K61" s="57">
        <v>7457.1241</v>
      </c>
      <c r="L61" s="57">
        <v>7327.5961000000007</v>
      </c>
      <c r="M61" s="106">
        <v>7283.1332999999995</v>
      </c>
    </row>
    <row r="62" spans="1:13" x14ac:dyDescent="0.25">
      <c r="A62" s="105" t="s">
        <v>137</v>
      </c>
      <c r="B62" s="200">
        <v>10905.560299999999</v>
      </c>
      <c r="C62" s="200">
        <v>1011.7580999999999</v>
      </c>
      <c r="D62" s="57">
        <v>10403.5867</v>
      </c>
      <c r="E62" s="57">
        <v>452.08929999999998</v>
      </c>
      <c r="F62" s="57">
        <v>9359.8685000000005</v>
      </c>
      <c r="G62" s="57">
        <v>9219.1095999999998</v>
      </c>
      <c r="H62" s="57">
        <v>8774</v>
      </c>
      <c r="I62" s="57">
        <v>8539.3797000000013</v>
      </c>
      <c r="J62" s="57">
        <v>8746.3848000000016</v>
      </c>
      <c r="K62" s="57">
        <v>8906.7307999999994</v>
      </c>
      <c r="L62" s="57">
        <v>8772.5429999999978</v>
      </c>
      <c r="M62" s="106">
        <v>8615.3739999999998</v>
      </c>
    </row>
    <row r="63" spans="1:13" x14ac:dyDescent="0.25">
      <c r="A63" s="105" t="s">
        <v>138</v>
      </c>
      <c r="B63" s="200">
        <v>12813.447200000001</v>
      </c>
      <c r="C63" s="200">
        <v>912.22460000000001</v>
      </c>
      <c r="D63" s="57">
        <v>12514.799499999999</v>
      </c>
      <c r="E63" s="57">
        <v>323.3879</v>
      </c>
      <c r="F63" s="57">
        <v>11786.954299999999</v>
      </c>
      <c r="G63" s="57">
        <v>11329.952499999999</v>
      </c>
      <c r="H63" s="57">
        <v>11059</v>
      </c>
      <c r="I63" s="57">
        <v>11070.4285</v>
      </c>
      <c r="J63" s="57">
        <v>10716.778600000001</v>
      </c>
      <c r="K63" s="57">
        <v>10795.050299999999</v>
      </c>
      <c r="L63" s="57">
        <v>10590.894199999999</v>
      </c>
      <c r="M63" s="106">
        <v>10258.376999999999</v>
      </c>
    </row>
    <row r="64" spans="1:13" x14ac:dyDescent="0.25">
      <c r="A64" s="105" t="s">
        <v>139</v>
      </c>
      <c r="B64" s="200">
        <v>29481.249800000001</v>
      </c>
      <c r="C64" s="200">
        <v>2059.2575999999999</v>
      </c>
      <c r="D64" s="57">
        <v>28931.268499999998</v>
      </c>
      <c r="E64" s="57">
        <v>965.12149999999997</v>
      </c>
      <c r="F64" s="57">
        <v>27162.651000000002</v>
      </c>
      <c r="G64" s="57">
        <v>26465.292399999998</v>
      </c>
      <c r="H64" s="57">
        <v>25559</v>
      </c>
      <c r="I64" s="57">
        <v>24534.372400000007</v>
      </c>
      <c r="J64" s="57">
        <v>24360.307200000003</v>
      </c>
      <c r="K64" s="57">
        <v>27452.800899999998</v>
      </c>
      <c r="L64" s="57">
        <v>27183.635599999994</v>
      </c>
      <c r="M64" s="106">
        <v>26636.229599999999</v>
      </c>
    </row>
    <row r="65" spans="1:13" x14ac:dyDescent="0.25">
      <c r="A65" s="105" t="s">
        <v>140</v>
      </c>
      <c r="B65" s="200">
        <v>1235.9576999999999</v>
      </c>
      <c r="C65" s="200">
        <v>59.334800000000001</v>
      </c>
      <c r="D65" s="57">
        <v>1221.5631000000001</v>
      </c>
      <c r="E65" s="57">
        <v>29.1694</v>
      </c>
      <c r="F65" s="57">
        <v>1211.8408999999999</v>
      </c>
      <c r="G65" s="57">
        <v>1178.6215</v>
      </c>
      <c r="H65" s="57">
        <v>1139</v>
      </c>
      <c r="I65" s="57">
        <v>1101.6574000000001</v>
      </c>
      <c r="J65" s="57">
        <v>1061.249</v>
      </c>
      <c r="K65" s="57">
        <v>1036.229</v>
      </c>
      <c r="L65" s="57">
        <v>990.48860000000002</v>
      </c>
      <c r="M65" s="106">
        <v>957.05890000000011</v>
      </c>
    </row>
    <row r="66" spans="1:13" x14ac:dyDescent="0.25">
      <c r="A66" s="105" t="s">
        <v>141</v>
      </c>
      <c r="B66" s="200">
        <v>1855.3955000000001</v>
      </c>
      <c r="C66" s="200">
        <v>34.523099999999999</v>
      </c>
      <c r="D66" s="57">
        <v>1751.4540999999999</v>
      </c>
      <c r="E66" s="57">
        <v>24.929600000000001</v>
      </c>
      <c r="F66" s="57">
        <v>1635.8585</v>
      </c>
      <c r="G66" s="57">
        <v>1512.7639999999999</v>
      </c>
      <c r="H66" s="57">
        <v>1409</v>
      </c>
      <c r="I66" s="57">
        <v>1332.1803000000002</v>
      </c>
      <c r="J66" s="57">
        <v>1258.8579000000002</v>
      </c>
      <c r="K66" s="57">
        <v>1250.4916999999998</v>
      </c>
      <c r="L66" s="57">
        <v>1180.0899999999999</v>
      </c>
      <c r="M66" s="106">
        <v>1143.5344</v>
      </c>
    </row>
    <row r="67" spans="1:13" ht="15.75" thickBot="1" x14ac:dyDescent="0.3">
      <c r="A67" s="145" t="s">
        <v>109</v>
      </c>
      <c r="B67" s="146">
        <v>252894.94699999999</v>
      </c>
      <c r="C67" s="146">
        <v>16221.432699999996</v>
      </c>
      <c r="D67" s="146">
        <v>249243.65779999999</v>
      </c>
      <c r="E67" s="146">
        <v>7532.0201999999999</v>
      </c>
      <c r="F67" s="146">
        <v>237777.24040000001</v>
      </c>
      <c r="G67" s="146">
        <v>232670.70370000001</v>
      </c>
      <c r="H67" s="146">
        <v>227346</v>
      </c>
      <c r="I67" s="146">
        <v>221794.81790000002</v>
      </c>
      <c r="J67" s="146">
        <v>220950.19450000001</v>
      </c>
      <c r="K67" s="146">
        <v>223669.51589999997</v>
      </c>
      <c r="L67" s="146">
        <v>222275.09159999996</v>
      </c>
      <c r="M67" s="147">
        <v>220412.61699999994</v>
      </c>
    </row>
    <row r="69" spans="1:13" ht="15" customHeight="1" x14ac:dyDescent="0.25">
      <c r="A69" s="312" t="s">
        <v>198</v>
      </c>
      <c r="B69" s="312"/>
      <c r="C69" s="312"/>
      <c r="D69" s="312"/>
      <c r="E69" s="312"/>
      <c r="F69" s="312"/>
      <c r="G69" s="312"/>
      <c r="H69" s="312"/>
      <c r="I69" s="312"/>
      <c r="J69" s="312"/>
      <c r="K69" s="312"/>
      <c r="L69" s="312"/>
      <c r="M69" s="312"/>
    </row>
    <row r="70" spans="1:13" x14ac:dyDescent="0.25">
      <c r="A70" s="312" t="s">
        <v>145</v>
      </c>
      <c r="B70" s="312"/>
      <c r="C70" s="312"/>
      <c r="D70" s="312"/>
      <c r="E70" s="312"/>
      <c r="F70" s="312"/>
      <c r="G70" s="312"/>
      <c r="H70" s="312"/>
      <c r="I70" s="312"/>
      <c r="J70" s="312"/>
      <c r="K70" s="312"/>
      <c r="L70" s="312"/>
      <c r="M70" s="312"/>
    </row>
    <row r="71" spans="1:13" ht="14.25" customHeight="1" x14ac:dyDescent="0.25"/>
  </sheetData>
  <mergeCells count="2">
    <mergeCell ref="A69:M69"/>
    <mergeCell ref="A70:M70"/>
  </mergeCells>
  <pageMargins left="0.70866141732283472" right="0.70866141732283472" top="0.74803149606299213" bottom="0.74803149606299213" header="0.31496062992125984" footer="0.31496062992125984"/>
  <pageSetup paperSize="5" scale="80" fitToWidth="0" fitToHeight="0" orientation="landscape" r:id="rId1"/>
  <headerFooter>
    <oddHeader>&amp;RFeuille A-2</oddHeader>
    <oddFooter>&amp;R&amp;G</oddFooter>
  </headerFooter>
  <rowBreaks count="2" manualBreakCount="2">
    <brk id="24" max="16383" man="1"/>
    <brk id="46"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92"/>
  <sheetViews>
    <sheetView showGridLines="0" topLeftCell="Q69" zoomScale="80" zoomScaleNormal="80" workbookViewId="0">
      <selection activeCell="A93" sqref="A93:XFD93"/>
    </sheetView>
  </sheetViews>
  <sheetFormatPr baseColWidth="10" defaultRowHeight="15" outlineLevelCol="1" x14ac:dyDescent="0.25"/>
  <cols>
    <col min="1" max="1" width="77.85546875" customWidth="1"/>
    <col min="2" max="2" width="11.7109375" style="16" customWidth="1" outlineLevel="1"/>
    <col min="3" max="4" width="10.5703125" style="16" customWidth="1" outlineLevel="1"/>
    <col min="5" max="6" width="10.28515625" style="16" customWidth="1" outlineLevel="1"/>
    <col min="7" max="7" width="10.5703125" style="16" customWidth="1" outlineLevel="1"/>
    <col min="8" max="8" width="12.85546875" style="16" bestFit="1" customWidth="1"/>
    <col min="9" max="9" width="12.85546875" style="16" customWidth="1"/>
    <col min="10" max="10" width="11.5703125" style="16" customWidth="1" outlineLevel="1"/>
    <col min="11" max="12" width="10.5703125" style="16" customWidth="1" outlineLevel="1"/>
    <col min="13" max="13" width="11.42578125" style="16" customWidth="1"/>
    <col min="14" max="14" width="11.5703125" style="16" customWidth="1" outlineLevel="1"/>
    <col min="15" max="16" width="10.5703125" style="16" customWidth="1" outlineLevel="1"/>
    <col min="17" max="17" width="12.85546875" style="16" bestFit="1" customWidth="1"/>
    <col min="18" max="18" width="11.5703125" style="16" customWidth="1" outlineLevel="1"/>
    <col min="19" max="20" width="10.5703125" style="16" customWidth="1" outlineLevel="1"/>
    <col min="21" max="21" width="12.85546875" style="16" bestFit="1" customWidth="1"/>
    <col min="22" max="22" width="11.5703125" style="16" customWidth="1" outlineLevel="1"/>
    <col min="23" max="24" width="10.5703125" style="16" customWidth="1" outlineLevel="1"/>
    <col min="25" max="25" width="12.85546875" style="16" bestFit="1" customWidth="1"/>
    <col min="26" max="26" width="11.5703125" style="16" customWidth="1" outlineLevel="1"/>
    <col min="27" max="28" width="10.5703125" style="16" customWidth="1" outlineLevel="1"/>
    <col min="29" max="29" width="12.85546875" style="16" bestFit="1" customWidth="1"/>
    <col min="30" max="30" width="11.5703125" style="16" customWidth="1" outlineLevel="1"/>
    <col min="31" max="32" width="10.5703125" style="16" customWidth="1" outlineLevel="1"/>
    <col min="33" max="33" width="12.85546875" style="16" bestFit="1" customWidth="1"/>
    <col min="34" max="34" width="11.5703125" style="16" customWidth="1" outlineLevel="1"/>
    <col min="35" max="36" width="10.5703125" style="16" customWidth="1" outlineLevel="1"/>
    <col min="37" max="37" width="12.85546875" style="16" bestFit="1" customWidth="1"/>
    <col min="38" max="38" width="11.5703125" style="16" customWidth="1" outlineLevel="1"/>
    <col min="39" max="40" width="10.5703125" style="16" customWidth="1" outlineLevel="1"/>
    <col min="41" max="41" width="12.85546875" style="16" bestFit="1" customWidth="1"/>
    <col min="42" max="42" width="11.5703125" style="16" customWidth="1" outlineLevel="1"/>
    <col min="43" max="44" width="10.5703125" style="16" customWidth="1" outlineLevel="1"/>
    <col min="45" max="45" width="11.5703125" style="16" customWidth="1"/>
    <col min="46" max="46" width="11.42578125" style="16"/>
  </cols>
  <sheetData>
    <row r="1" spans="1:53" ht="15.75" x14ac:dyDescent="0.25">
      <c r="A1" s="63" t="s">
        <v>113</v>
      </c>
    </row>
    <row r="2" spans="1:53" ht="5.45" customHeight="1" x14ac:dyDescent="0.25">
      <c r="A2" s="7"/>
    </row>
    <row r="3" spans="1:53" ht="15.6" customHeight="1" thickBot="1" x14ac:dyDescent="0.3">
      <c r="A3" s="64" t="s">
        <v>118</v>
      </c>
    </row>
    <row r="4" spans="1:53" ht="27" customHeight="1" x14ac:dyDescent="0.25">
      <c r="A4" s="313" t="s">
        <v>122</v>
      </c>
      <c r="B4" s="212">
        <v>2022</v>
      </c>
      <c r="C4" s="213">
        <v>2022</v>
      </c>
      <c r="D4" s="213">
        <v>2022</v>
      </c>
      <c r="E4" s="267" t="s">
        <v>195</v>
      </c>
      <c r="F4" s="267" t="s">
        <v>195</v>
      </c>
      <c r="G4" s="267" t="s">
        <v>195</v>
      </c>
      <c r="H4" s="214">
        <v>2022</v>
      </c>
      <c r="I4" s="212">
        <v>2021</v>
      </c>
      <c r="J4" s="213">
        <v>2021</v>
      </c>
      <c r="K4" s="213">
        <v>2021</v>
      </c>
      <c r="L4" s="213" t="s">
        <v>178</v>
      </c>
      <c r="M4" s="214">
        <v>2021</v>
      </c>
      <c r="N4" s="212">
        <v>2020</v>
      </c>
      <c r="O4" s="213">
        <v>2020</v>
      </c>
      <c r="P4" s="213">
        <v>2020</v>
      </c>
      <c r="Q4" s="214">
        <v>2020</v>
      </c>
      <c r="R4" s="212">
        <v>2019</v>
      </c>
      <c r="S4" s="213">
        <v>2019</v>
      </c>
      <c r="T4" s="213">
        <v>2019</v>
      </c>
      <c r="U4" s="214">
        <v>2019</v>
      </c>
      <c r="V4" s="212">
        <v>2018</v>
      </c>
      <c r="W4" s="213">
        <v>2018</v>
      </c>
      <c r="X4" s="213">
        <v>2018</v>
      </c>
      <c r="Y4" s="214">
        <v>2018</v>
      </c>
      <c r="Z4" s="212">
        <v>2017</v>
      </c>
      <c r="AA4" s="213">
        <v>2017</v>
      </c>
      <c r="AB4" s="213">
        <v>2017</v>
      </c>
      <c r="AC4" s="214">
        <v>2017</v>
      </c>
      <c r="AD4" s="212">
        <v>2016</v>
      </c>
      <c r="AE4" s="213">
        <v>2016</v>
      </c>
      <c r="AF4" s="213">
        <v>2016</v>
      </c>
      <c r="AG4" s="214">
        <v>2016</v>
      </c>
      <c r="AH4" s="212">
        <v>2015</v>
      </c>
      <c r="AI4" s="213">
        <v>2015</v>
      </c>
      <c r="AJ4" s="213">
        <v>2015</v>
      </c>
      <c r="AK4" s="214">
        <v>2015</v>
      </c>
      <c r="AL4" s="212">
        <v>2014</v>
      </c>
      <c r="AM4" s="213">
        <v>2014</v>
      </c>
      <c r="AN4" s="213">
        <v>2014</v>
      </c>
      <c r="AO4" s="214">
        <v>2014</v>
      </c>
      <c r="AP4" s="212">
        <v>2013</v>
      </c>
      <c r="AQ4" s="213">
        <v>2013</v>
      </c>
      <c r="AR4" s="213">
        <v>2013</v>
      </c>
      <c r="AS4" s="214">
        <v>2013</v>
      </c>
    </row>
    <row r="5" spans="1:53" ht="12.75" customHeight="1" x14ac:dyDescent="0.25">
      <c r="A5" s="314"/>
      <c r="B5" s="135" t="s">
        <v>36</v>
      </c>
      <c r="C5" s="288" t="s">
        <v>37</v>
      </c>
      <c r="D5" s="288" t="s">
        <v>38</v>
      </c>
      <c r="E5" s="288" t="s">
        <v>36</v>
      </c>
      <c r="F5" s="288" t="s">
        <v>37</v>
      </c>
      <c r="G5" s="135" t="s">
        <v>38</v>
      </c>
      <c r="H5" s="136" t="s">
        <v>109</v>
      </c>
      <c r="I5" s="134" t="s">
        <v>36</v>
      </c>
      <c r="J5" s="134" t="s">
        <v>37</v>
      </c>
      <c r="K5" s="134" t="s">
        <v>38</v>
      </c>
      <c r="L5" s="135" t="s">
        <v>38</v>
      </c>
      <c r="M5" s="136" t="s">
        <v>109</v>
      </c>
      <c r="N5" s="134" t="s">
        <v>36</v>
      </c>
      <c r="O5" s="134" t="s">
        <v>37</v>
      </c>
      <c r="P5" s="135" t="s">
        <v>38</v>
      </c>
      <c r="Q5" s="136" t="s">
        <v>109</v>
      </c>
      <c r="R5" s="134" t="s">
        <v>36</v>
      </c>
      <c r="S5" s="134" t="s">
        <v>37</v>
      </c>
      <c r="T5" s="135" t="s">
        <v>38</v>
      </c>
      <c r="U5" s="136" t="s">
        <v>109</v>
      </c>
      <c r="V5" s="134" t="s">
        <v>36</v>
      </c>
      <c r="W5" s="134" t="s">
        <v>37</v>
      </c>
      <c r="X5" s="135" t="s">
        <v>38</v>
      </c>
      <c r="Y5" s="136" t="s">
        <v>109</v>
      </c>
      <c r="Z5" s="134" t="s">
        <v>36</v>
      </c>
      <c r="AA5" s="134" t="s">
        <v>37</v>
      </c>
      <c r="AB5" s="135" t="s">
        <v>38</v>
      </c>
      <c r="AC5" s="136" t="s">
        <v>109</v>
      </c>
      <c r="AD5" s="134" t="s">
        <v>36</v>
      </c>
      <c r="AE5" s="134" t="s">
        <v>37</v>
      </c>
      <c r="AF5" s="135" t="s">
        <v>38</v>
      </c>
      <c r="AG5" s="136" t="s">
        <v>109</v>
      </c>
      <c r="AH5" s="134" t="s">
        <v>36</v>
      </c>
      <c r="AI5" s="134" t="s">
        <v>37</v>
      </c>
      <c r="AJ5" s="135" t="s">
        <v>38</v>
      </c>
      <c r="AK5" s="136" t="s">
        <v>109</v>
      </c>
      <c r="AL5" s="134" t="s">
        <v>36</v>
      </c>
      <c r="AM5" s="134" t="s">
        <v>37</v>
      </c>
      <c r="AN5" s="135" t="s">
        <v>38</v>
      </c>
      <c r="AO5" s="136" t="s">
        <v>109</v>
      </c>
      <c r="AP5" s="134" t="s">
        <v>36</v>
      </c>
      <c r="AQ5" s="134" t="s">
        <v>37</v>
      </c>
      <c r="AR5" s="135" t="s">
        <v>38</v>
      </c>
      <c r="AS5" s="136" t="s">
        <v>109</v>
      </c>
    </row>
    <row r="6" spans="1:53" ht="12.75" customHeight="1" x14ac:dyDescent="0.25">
      <c r="A6" s="115" t="s">
        <v>1</v>
      </c>
      <c r="B6" s="201">
        <v>16577</v>
      </c>
      <c r="C6" s="202">
        <v>8489</v>
      </c>
      <c r="D6" s="202">
        <v>1594</v>
      </c>
      <c r="E6" s="268">
        <v>5</v>
      </c>
      <c r="F6" s="268">
        <v>8</v>
      </c>
      <c r="G6" s="268">
        <v>2159</v>
      </c>
      <c r="H6" s="203">
        <v>28832</v>
      </c>
      <c r="I6" s="108">
        <v>15371</v>
      </c>
      <c r="J6" s="108">
        <v>11507</v>
      </c>
      <c r="K6" s="109">
        <v>2031</v>
      </c>
      <c r="L6" s="109">
        <v>2094</v>
      </c>
      <c r="M6" s="110">
        <v>31003</v>
      </c>
      <c r="N6" s="108">
        <v>15430</v>
      </c>
      <c r="O6" s="109">
        <v>13010</v>
      </c>
      <c r="P6" s="109">
        <v>2099</v>
      </c>
      <c r="Q6" s="110">
        <v>30539</v>
      </c>
      <c r="R6" s="108">
        <v>14991</v>
      </c>
      <c r="S6" s="109">
        <v>14391</v>
      </c>
      <c r="T6" s="109">
        <v>2275</v>
      </c>
      <c r="U6" s="110">
        <v>31657</v>
      </c>
      <c r="V6" s="108">
        <v>15162</v>
      </c>
      <c r="W6" s="109">
        <v>14485</v>
      </c>
      <c r="X6" s="109">
        <v>2511</v>
      </c>
      <c r="Y6" s="110">
        <v>32158</v>
      </c>
      <c r="Z6" s="108">
        <v>15639</v>
      </c>
      <c r="AA6" s="109">
        <v>14615</v>
      </c>
      <c r="AB6" s="109">
        <v>2593</v>
      </c>
      <c r="AC6" s="110">
        <v>32847</v>
      </c>
      <c r="AD6" s="108">
        <v>16509</v>
      </c>
      <c r="AE6" s="109">
        <v>14821</v>
      </c>
      <c r="AF6" s="109">
        <v>2569</v>
      </c>
      <c r="AG6" s="110">
        <v>33899</v>
      </c>
      <c r="AH6" s="108">
        <v>16664</v>
      </c>
      <c r="AI6" s="109">
        <v>14717</v>
      </c>
      <c r="AJ6" s="109">
        <v>2879</v>
      </c>
      <c r="AK6" s="110">
        <v>34260</v>
      </c>
      <c r="AL6" s="108">
        <v>17242</v>
      </c>
      <c r="AM6" s="109">
        <v>15249</v>
      </c>
      <c r="AN6" s="109">
        <v>3013</v>
      </c>
      <c r="AO6" s="110">
        <v>35504</v>
      </c>
      <c r="AP6" s="108">
        <v>17181</v>
      </c>
      <c r="AQ6" s="109">
        <v>15287</v>
      </c>
      <c r="AR6" s="109">
        <v>3161</v>
      </c>
      <c r="AS6" s="110">
        <v>35629</v>
      </c>
    </row>
    <row r="7" spans="1:53" ht="12.75" customHeight="1" x14ac:dyDescent="0.25">
      <c r="A7" s="116" t="s">
        <v>2</v>
      </c>
      <c r="B7" s="201">
        <v>24048</v>
      </c>
      <c r="C7" s="202">
        <v>7602</v>
      </c>
      <c r="D7" s="202">
        <v>1083</v>
      </c>
      <c r="E7" s="268">
        <v>13</v>
      </c>
      <c r="F7" s="268">
        <v>6</v>
      </c>
      <c r="G7" s="268">
        <v>1802</v>
      </c>
      <c r="H7" s="203">
        <v>34554</v>
      </c>
      <c r="I7" s="108">
        <v>20850</v>
      </c>
      <c r="J7" s="108">
        <v>9551</v>
      </c>
      <c r="K7" s="109">
        <v>1213</v>
      </c>
      <c r="L7" s="109">
        <v>1782</v>
      </c>
      <c r="M7" s="110">
        <v>33396</v>
      </c>
      <c r="N7" s="108">
        <v>19437</v>
      </c>
      <c r="O7" s="109">
        <v>9757</v>
      </c>
      <c r="P7" s="109">
        <v>1351</v>
      </c>
      <c r="Q7" s="110">
        <v>30545</v>
      </c>
      <c r="R7" s="108">
        <v>17345</v>
      </c>
      <c r="S7" s="109">
        <v>9622</v>
      </c>
      <c r="T7" s="109">
        <v>1026</v>
      </c>
      <c r="U7" s="110">
        <v>27993</v>
      </c>
      <c r="V7" s="108">
        <v>16023</v>
      </c>
      <c r="W7" s="109">
        <v>9073</v>
      </c>
      <c r="X7" s="109">
        <v>1041</v>
      </c>
      <c r="Y7" s="110">
        <v>26137</v>
      </c>
      <c r="Z7" s="108">
        <v>15003</v>
      </c>
      <c r="AA7" s="109">
        <v>8440</v>
      </c>
      <c r="AB7" s="109">
        <v>1077</v>
      </c>
      <c r="AC7" s="110">
        <v>24520</v>
      </c>
      <c r="AD7" s="108">
        <v>14294</v>
      </c>
      <c r="AE7" s="109">
        <v>7374</v>
      </c>
      <c r="AF7" s="109">
        <v>1064</v>
      </c>
      <c r="AG7" s="110">
        <v>22732</v>
      </c>
      <c r="AH7" s="108">
        <v>13838</v>
      </c>
      <c r="AI7" s="109">
        <v>6913</v>
      </c>
      <c r="AJ7" s="109">
        <v>1084</v>
      </c>
      <c r="AK7" s="110">
        <v>21835</v>
      </c>
      <c r="AL7" s="108">
        <v>12731</v>
      </c>
      <c r="AM7" s="109">
        <v>6199</v>
      </c>
      <c r="AN7" s="109">
        <v>978</v>
      </c>
      <c r="AO7" s="110">
        <v>19908</v>
      </c>
      <c r="AP7" s="108">
        <v>11749</v>
      </c>
      <c r="AQ7" s="109">
        <v>5947</v>
      </c>
      <c r="AR7" s="109">
        <v>1063</v>
      </c>
      <c r="AS7" s="110">
        <v>18759</v>
      </c>
    </row>
    <row r="8" spans="1:53" ht="12.75" customHeight="1" x14ac:dyDescent="0.25">
      <c r="A8" s="117" t="s">
        <v>3</v>
      </c>
      <c r="B8" s="201">
        <v>2613</v>
      </c>
      <c r="C8" s="202">
        <v>894</v>
      </c>
      <c r="D8" s="202">
        <v>80</v>
      </c>
      <c r="E8" s="268">
        <v>1</v>
      </c>
      <c r="F8" s="268">
        <v>0</v>
      </c>
      <c r="G8" s="268">
        <v>157</v>
      </c>
      <c r="H8" s="203">
        <v>3745</v>
      </c>
      <c r="I8" s="108">
        <v>2185</v>
      </c>
      <c r="J8" s="108">
        <v>1324</v>
      </c>
      <c r="K8" s="109">
        <v>93</v>
      </c>
      <c r="L8" s="109">
        <v>133</v>
      </c>
      <c r="M8" s="110">
        <v>3735</v>
      </c>
      <c r="N8" s="108">
        <v>2102</v>
      </c>
      <c r="O8" s="109">
        <v>1398</v>
      </c>
      <c r="P8" s="109">
        <v>125</v>
      </c>
      <c r="Q8" s="110">
        <v>3625</v>
      </c>
      <c r="R8" s="108">
        <v>1865</v>
      </c>
      <c r="S8" s="109">
        <v>1589</v>
      </c>
      <c r="T8" s="109">
        <v>147</v>
      </c>
      <c r="U8" s="110">
        <v>3601</v>
      </c>
      <c r="V8" s="108">
        <v>1811</v>
      </c>
      <c r="W8" s="109">
        <v>1585</v>
      </c>
      <c r="X8" s="109">
        <v>198</v>
      </c>
      <c r="Y8" s="110">
        <v>3594</v>
      </c>
      <c r="Z8" s="108">
        <v>1732</v>
      </c>
      <c r="AA8" s="109">
        <v>1638</v>
      </c>
      <c r="AB8" s="109">
        <v>255</v>
      </c>
      <c r="AC8" s="110">
        <v>3625</v>
      </c>
      <c r="AD8" s="108">
        <v>1722</v>
      </c>
      <c r="AE8" s="109">
        <v>1666</v>
      </c>
      <c r="AF8" s="109">
        <v>201</v>
      </c>
      <c r="AG8" s="110">
        <v>3589</v>
      </c>
      <c r="AH8" s="108">
        <v>1698</v>
      </c>
      <c r="AI8" s="109">
        <v>1641</v>
      </c>
      <c r="AJ8" s="109">
        <v>191</v>
      </c>
      <c r="AK8" s="110">
        <v>3530</v>
      </c>
      <c r="AL8" s="108">
        <v>1642</v>
      </c>
      <c r="AM8" s="109">
        <v>1604</v>
      </c>
      <c r="AN8" s="109">
        <v>198</v>
      </c>
      <c r="AO8" s="110">
        <v>3444</v>
      </c>
      <c r="AP8" s="108">
        <v>1619</v>
      </c>
      <c r="AQ8" s="109">
        <v>1565</v>
      </c>
      <c r="AR8" s="109">
        <v>230</v>
      </c>
      <c r="AS8" s="110">
        <v>3414</v>
      </c>
    </row>
    <row r="9" spans="1:53" ht="12.75" customHeight="1" x14ac:dyDescent="0.25">
      <c r="A9" s="116" t="s">
        <v>4</v>
      </c>
      <c r="B9" s="201">
        <v>72</v>
      </c>
      <c r="C9" s="202">
        <v>1</v>
      </c>
      <c r="D9" s="202">
        <v>4</v>
      </c>
      <c r="E9" s="268">
        <v>0</v>
      </c>
      <c r="F9" s="268">
        <v>0</v>
      </c>
      <c r="G9" s="268">
        <v>2</v>
      </c>
      <c r="H9" s="203">
        <v>79</v>
      </c>
      <c r="I9" s="108">
        <v>72</v>
      </c>
      <c r="J9" s="108">
        <v>3</v>
      </c>
      <c r="K9" s="109">
        <v>4</v>
      </c>
      <c r="L9" s="109">
        <v>1</v>
      </c>
      <c r="M9" s="110">
        <v>80</v>
      </c>
      <c r="N9" s="108">
        <v>68</v>
      </c>
      <c r="O9" s="109">
        <v>4</v>
      </c>
      <c r="P9" s="109">
        <v>6</v>
      </c>
      <c r="Q9" s="110">
        <v>78</v>
      </c>
      <c r="R9" s="108">
        <v>70</v>
      </c>
      <c r="S9" s="109">
        <v>3</v>
      </c>
      <c r="T9" s="109">
        <v>4</v>
      </c>
      <c r="U9" s="110">
        <v>77</v>
      </c>
      <c r="V9" s="108">
        <v>68</v>
      </c>
      <c r="W9" s="109">
        <v>4</v>
      </c>
      <c r="X9" s="109">
        <v>3</v>
      </c>
      <c r="Y9" s="110">
        <v>75</v>
      </c>
      <c r="Z9" s="108">
        <v>69</v>
      </c>
      <c r="AA9" s="109">
        <v>4</v>
      </c>
      <c r="AB9" s="109">
        <v>2</v>
      </c>
      <c r="AC9" s="110">
        <v>75</v>
      </c>
      <c r="AD9" s="108">
        <v>64</v>
      </c>
      <c r="AE9" s="109">
        <v>6</v>
      </c>
      <c r="AF9" s="109">
        <v>3</v>
      </c>
      <c r="AG9" s="110">
        <v>73</v>
      </c>
      <c r="AH9" s="108">
        <v>65</v>
      </c>
      <c r="AI9" s="109">
        <v>4</v>
      </c>
      <c r="AJ9" s="109">
        <v>3</v>
      </c>
      <c r="AK9" s="110">
        <v>72</v>
      </c>
      <c r="AL9" s="108">
        <v>55</v>
      </c>
      <c r="AM9" s="109">
        <v>6</v>
      </c>
      <c r="AN9" s="109">
        <v>2</v>
      </c>
      <c r="AO9" s="110">
        <v>63</v>
      </c>
      <c r="AP9" s="108">
        <v>56</v>
      </c>
      <c r="AQ9" s="109">
        <v>7</v>
      </c>
      <c r="AR9" s="109">
        <v>7</v>
      </c>
      <c r="AS9" s="110">
        <v>70</v>
      </c>
    </row>
    <row r="10" spans="1:53" ht="12.75" customHeight="1" x14ac:dyDescent="0.25">
      <c r="A10" s="116" t="s">
        <v>5</v>
      </c>
      <c r="B10" s="201">
        <v>13431</v>
      </c>
      <c r="C10" s="202">
        <v>5265</v>
      </c>
      <c r="D10" s="202">
        <v>707</v>
      </c>
      <c r="E10" s="268">
        <v>10</v>
      </c>
      <c r="F10" s="268">
        <v>2</v>
      </c>
      <c r="G10" s="268">
        <v>672</v>
      </c>
      <c r="H10" s="203">
        <v>20087</v>
      </c>
      <c r="I10" s="108">
        <v>9915</v>
      </c>
      <c r="J10" s="108">
        <v>8718</v>
      </c>
      <c r="K10" s="109">
        <v>925</v>
      </c>
      <c r="L10" s="109">
        <v>543</v>
      </c>
      <c r="M10" s="110">
        <v>20101</v>
      </c>
      <c r="N10" s="108">
        <v>8609</v>
      </c>
      <c r="O10" s="109">
        <v>10289</v>
      </c>
      <c r="P10" s="109">
        <v>877</v>
      </c>
      <c r="Q10" s="110">
        <v>19775</v>
      </c>
      <c r="R10" s="108">
        <v>7057</v>
      </c>
      <c r="S10" s="109">
        <v>11363</v>
      </c>
      <c r="T10" s="109">
        <v>790</v>
      </c>
      <c r="U10" s="110">
        <v>19210</v>
      </c>
      <c r="V10" s="108">
        <v>6732</v>
      </c>
      <c r="W10" s="109">
        <v>11379</v>
      </c>
      <c r="X10" s="109">
        <v>778</v>
      </c>
      <c r="Y10" s="110">
        <v>18889</v>
      </c>
      <c r="Z10" s="108">
        <v>6599</v>
      </c>
      <c r="AA10" s="109">
        <v>11122</v>
      </c>
      <c r="AB10" s="109">
        <v>795</v>
      </c>
      <c r="AC10" s="110">
        <v>18516</v>
      </c>
      <c r="AD10" s="108">
        <v>6700</v>
      </c>
      <c r="AE10" s="109">
        <v>11293</v>
      </c>
      <c r="AF10" s="109">
        <v>765</v>
      </c>
      <c r="AG10" s="110">
        <v>18758</v>
      </c>
      <c r="AH10" s="108">
        <v>6777</v>
      </c>
      <c r="AI10" s="109">
        <v>11341</v>
      </c>
      <c r="AJ10" s="109">
        <v>853</v>
      </c>
      <c r="AK10" s="110">
        <v>18971</v>
      </c>
      <c r="AL10" s="108">
        <v>6666</v>
      </c>
      <c r="AM10" s="109">
        <v>11348</v>
      </c>
      <c r="AN10" s="109">
        <v>1004</v>
      </c>
      <c r="AO10" s="110">
        <v>19018</v>
      </c>
      <c r="AP10" s="108">
        <v>6430</v>
      </c>
      <c r="AQ10" s="109">
        <v>11246</v>
      </c>
      <c r="AR10" s="109">
        <v>987</v>
      </c>
      <c r="AS10" s="110">
        <v>18663</v>
      </c>
    </row>
    <row r="11" spans="1:53" ht="12.75" customHeight="1" x14ac:dyDescent="0.25">
      <c r="A11" s="116" t="s">
        <v>6</v>
      </c>
      <c r="B11" s="201">
        <v>4</v>
      </c>
      <c r="C11" s="202">
        <v>25</v>
      </c>
      <c r="D11" s="202">
        <v>1041</v>
      </c>
      <c r="E11" s="268">
        <v>1</v>
      </c>
      <c r="F11" s="268">
        <v>2</v>
      </c>
      <c r="G11" s="268">
        <v>117</v>
      </c>
      <c r="H11" s="203">
        <v>1190</v>
      </c>
      <c r="I11" s="108">
        <v>1</v>
      </c>
      <c r="J11" s="108">
        <v>11</v>
      </c>
      <c r="K11" s="109">
        <v>524</v>
      </c>
      <c r="L11" s="109">
        <v>132</v>
      </c>
      <c r="M11" s="110">
        <v>668</v>
      </c>
      <c r="N11" s="108">
        <v>0</v>
      </c>
      <c r="O11" s="109">
        <v>0</v>
      </c>
      <c r="P11" s="109">
        <v>99</v>
      </c>
      <c r="Q11" s="110">
        <v>99</v>
      </c>
      <c r="R11" s="108">
        <v>0</v>
      </c>
      <c r="S11" s="109">
        <v>2</v>
      </c>
      <c r="T11" s="109">
        <v>87</v>
      </c>
      <c r="U11" s="110">
        <v>89</v>
      </c>
      <c r="V11" s="108">
        <v>0</v>
      </c>
      <c r="W11" s="109">
        <v>0</v>
      </c>
      <c r="X11" s="109">
        <v>113</v>
      </c>
      <c r="Y11" s="110">
        <v>113</v>
      </c>
      <c r="Z11" s="108">
        <v>0</v>
      </c>
      <c r="AA11" s="109">
        <v>1</v>
      </c>
      <c r="AB11" s="109">
        <v>71</v>
      </c>
      <c r="AC11" s="110">
        <v>72</v>
      </c>
      <c r="AD11" s="108">
        <v>0</v>
      </c>
      <c r="AE11" s="109">
        <v>0</v>
      </c>
      <c r="AF11" s="109">
        <v>67</v>
      </c>
      <c r="AG11" s="110">
        <v>67</v>
      </c>
      <c r="AH11" s="108">
        <v>0</v>
      </c>
      <c r="AI11" s="109">
        <v>0</v>
      </c>
      <c r="AJ11" s="109">
        <v>109</v>
      </c>
      <c r="AK11" s="110">
        <v>109</v>
      </c>
      <c r="AL11" s="108">
        <v>0</v>
      </c>
      <c r="AM11" s="109">
        <v>0</v>
      </c>
      <c r="AN11" s="109">
        <v>115</v>
      </c>
      <c r="AO11" s="110">
        <v>115</v>
      </c>
      <c r="AP11" s="108">
        <v>0</v>
      </c>
      <c r="AQ11" s="109">
        <v>0</v>
      </c>
      <c r="AR11" s="109">
        <v>134</v>
      </c>
      <c r="AS11" s="110">
        <v>134</v>
      </c>
    </row>
    <row r="12" spans="1:53" ht="12.75" customHeight="1" x14ac:dyDescent="0.25">
      <c r="A12" s="118" t="s">
        <v>7</v>
      </c>
      <c r="B12" s="201">
        <v>0</v>
      </c>
      <c r="C12" s="202">
        <v>0</v>
      </c>
      <c r="D12" s="202">
        <v>54</v>
      </c>
      <c r="E12" s="268">
        <v>0</v>
      </c>
      <c r="F12" s="268">
        <v>0</v>
      </c>
      <c r="G12" s="268">
        <v>8</v>
      </c>
      <c r="H12" s="203">
        <v>62</v>
      </c>
      <c r="I12" s="108">
        <v>0</v>
      </c>
      <c r="J12" s="108">
        <v>1</v>
      </c>
      <c r="K12" s="109">
        <v>74</v>
      </c>
      <c r="L12" s="109">
        <v>6</v>
      </c>
      <c r="M12" s="110">
        <v>81</v>
      </c>
      <c r="N12" s="108">
        <v>0</v>
      </c>
      <c r="O12" s="109">
        <v>0</v>
      </c>
      <c r="P12" s="109">
        <v>83</v>
      </c>
      <c r="Q12" s="110">
        <v>83</v>
      </c>
      <c r="R12" s="108">
        <v>0</v>
      </c>
      <c r="S12" s="109">
        <v>1</v>
      </c>
      <c r="T12" s="109">
        <v>47</v>
      </c>
      <c r="U12" s="110">
        <v>48</v>
      </c>
      <c r="V12" s="108">
        <v>0</v>
      </c>
      <c r="W12" s="109">
        <v>1</v>
      </c>
      <c r="X12" s="109">
        <v>43</v>
      </c>
      <c r="Y12" s="110">
        <v>44</v>
      </c>
      <c r="Z12" s="108">
        <v>0</v>
      </c>
      <c r="AA12" s="109">
        <v>0</v>
      </c>
      <c r="AB12" s="109">
        <v>17</v>
      </c>
      <c r="AC12" s="110">
        <v>17</v>
      </c>
      <c r="AD12" s="108">
        <v>0</v>
      </c>
      <c r="AE12" s="109">
        <v>0</v>
      </c>
      <c r="AF12" s="109">
        <v>28</v>
      </c>
      <c r="AG12" s="110">
        <v>28</v>
      </c>
      <c r="AH12" s="108">
        <v>0</v>
      </c>
      <c r="AI12" s="109">
        <v>0</v>
      </c>
      <c r="AJ12" s="109">
        <v>49</v>
      </c>
      <c r="AK12" s="110">
        <v>49</v>
      </c>
      <c r="AL12" s="108">
        <v>0</v>
      </c>
      <c r="AM12" s="109">
        <v>0</v>
      </c>
      <c r="AN12" s="109">
        <v>56</v>
      </c>
      <c r="AO12" s="110">
        <v>56</v>
      </c>
      <c r="AP12" s="108">
        <v>0</v>
      </c>
      <c r="AQ12" s="109">
        <v>0</v>
      </c>
      <c r="AR12" s="109">
        <v>61</v>
      </c>
      <c r="AS12" s="110">
        <v>61</v>
      </c>
    </row>
    <row r="13" spans="1:53" s="65" customFormat="1" ht="12.75" customHeight="1" x14ac:dyDescent="0.25">
      <c r="A13" s="137" t="s">
        <v>8</v>
      </c>
      <c r="B13" s="138">
        <v>56745</v>
      </c>
      <c r="C13" s="139">
        <v>22276</v>
      </c>
      <c r="D13" s="139">
        <v>4563</v>
      </c>
      <c r="E13" s="269">
        <v>30</v>
      </c>
      <c r="F13" s="269">
        <v>18</v>
      </c>
      <c r="G13" s="269">
        <v>4917</v>
      </c>
      <c r="H13" s="140">
        <v>88549</v>
      </c>
      <c r="I13" s="138">
        <v>48394</v>
      </c>
      <c r="J13" s="138">
        <v>31115</v>
      </c>
      <c r="K13" s="139">
        <v>4864</v>
      </c>
      <c r="L13" s="139">
        <v>4691</v>
      </c>
      <c r="M13" s="140">
        <v>89064</v>
      </c>
      <c r="N13" s="138">
        <v>45646</v>
      </c>
      <c r="O13" s="139">
        <v>34458</v>
      </c>
      <c r="P13" s="139">
        <v>4640</v>
      </c>
      <c r="Q13" s="140">
        <v>84744</v>
      </c>
      <c r="R13" s="138">
        <v>41328</v>
      </c>
      <c r="S13" s="139">
        <v>36971</v>
      </c>
      <c r="T13" s="139">
        <v>4376</v>
      </c>
      <c r="U13" s="140">
        <v>82675</v>
      </c>
      <c r="V13" s="138">
        <v>39796</v>
      </c>
      <c r="W13" s="139">
        <v>36527</v>
      </c>
      <c r="X13" s="139">
        <v>4687</v>
      </c>
      <c r="Y13" s="140">
        <v>81010</v>
      </c>
      <c r="Z13" s="138">
        <v>39042</v>
      </c>
      <c r="AA13" s="139">
        <v>35820</v>
      </c>
      <c r="AB13" s="139">
        <v>4810</v>
      </c>
      <c r="AC13" s="140">
        <v>79672</v>
      </c>
      <c r="AD13" s="138">
        <v>39289</v>
      </c>
      <c r="AE13" s="139">
        <v>35160</v>
      </c>
      <c r="AF13" s="139">
        <v>4697</v>
      </c>
      <c r="AG13" s="140">
        <v>79146</v>
      </c>
      <c r="AH13" s="138">
        <v>39042</v>
      </c>
      <c r="AI13" s="139">
        <v>34616</v>
      </c>
      <c r="AJ13" s="139">
        <v>5168</v>
      </c>
      <c r="AK13" s="140">
        <v>78826</v>
      </c>
      <c r="AL13" s="138">
        <v>38336</v>
      </c>
      <c r="AM13" s="139">
        <v>34406</v>
      </c>
      <c r="AN13" s="139">
        <v>5366</v>
      </c>
      <c r="AO13" s="140">
        <v>78108</v>
      </c>
      <c r="AP13" s="138">
        <v>37035</v>
      </c>
      <c r="AQ13" s="139">
        <v>34052</v>
      </c>
      <c r="AR13" s="139">
        <v>5643</v>
      </c>
      <c r="AS13" s="140">
        <v>76730</v>
      </c>
      <c r="AT13" s="111"/>
      <c r="AX13"/>
      <c r="AY13"/>
      <c r="AZ13"/>
      <c r="BA13"/>
    </row>
    <row r="14" spans="1:53" ht="12.75" customHeight="1" x14ac:dyDescent="0.25">
      <c r="A14" s="116" t="s">
        <v>9</v>
      </c>
      <c r="B14" s="201">
        <v>25515</v>
      </c>
      <c r="C14" s="202">
        <v>11316</v>
      </c>
      <c r="D14" s="202">
        <v>8588</v>
      </c>
      <c r="E14" s="268">
        <v>51</v>
      </c>
      <c r="F14" s="268">
        <v>34</v>
      </c>
      <c r="G14" s="268">
        <v>1399</v>
      </c>
      <c r="H14" s="203">
        <v>46903</v>
      </c>
      <c r="I14" s="108">
        <v>24524</v>
      </c>
      <c r="J14" s="108">
        <v>12705</v>
      </c>
      <c r="K14" s="109">
        <v>11126</v>
      </c>
      <c r="L14" s="109">
        <v>978</v>
      </c>
      <c r="M14" s="110">
        <v>49333</v>
      </c>
      <c r="N14" s="108">
        <v>15434</v>
      </c>
      <c r="O14" s="109">
        <v>15547</v>
      </c>
      <c r="P14" s="109">
        <v>11725</v>
      </c>
      <c r="Q14" s="110">
        <v>42706</v>
      </c>
      <c r="R14" s="108">
        <v>13359</v>
      </c>
      <c r="S14" s="109">
        <v>16894</v>
      </c>
      <c r="T14" s="109">
        <v>12087</v>
      </c>
      <c r="U14" s="110">
        <v>42340</v>
      </c>
      <c r="V14" s="108">
        <v>12721</v>
      </c>
      <c r="W14" s="109">
        <v>17014</v>
      </c>
      <c r="X14" s="109">
        <v>12628</v>
      </c>
      <c r="Y14" s="110">
        <v>42363</v>
      </c>
      <c r="Z14" s="108">
        <v>12438</v>
      </c>
      <c r="AA14" s="109">
        <v>17059</v>
      </c>
      <c r="AB14" s="109">
        <v>11415</v>
      </c>
      <c r="AC14" s="110">
        <v>40912</v>
      </c>
      <c r="AD14" s="108">
        <v>12527</v>
      </c>
      <c r="AE14" s="109">
        <v>17404</v>
      </c>
      <c r="AF14" s="109">
        <v>10328</v>
      </c>
      <c r="AG14" s="110">
        <v>40259</v>
      </c>
      <c r="AH14" s="108">
        <v>12464</v>
      </c>
      <c r="AI14" s="109">
        <v>17322</v>
      </c>
      <c r="AJ14" s="109">
        <v>10456</v>
      </c>
      <c r="AK14" s="110">
        <v>40242</v>
      </c>
      <c r="AL14" s="108">
        <v>12385</v>
      </c>
      <c r="AM14" s="109">
        <v>16863</v>
      </c>
      <c r="AN14" s="109">
        <v>11382</v>
      </c>
      <c r="AO14" s="110">
        <v>40630</v>
      </c>
      <c r="AP14" s="108">
        <v>12210</v>
      </c>
      <c r="AQ14" s="109">
        <v>16653</v>
      </c>
      <c r="AR14" s="109">
        <v>11506</v>
      </c>
      <c r="AS14" s="110">
        <v>40369</v>
      </c>
    </row>
    <row r="15" spans="1:53" ht="12.75" customHeight="1" x14ac:dyDescent="0.25">
      <c r="A15" s="119" t="s">
        <v>10</v>
      </c>
      <c r="B15" s="201">
        <v>4460</v>
      </c>
      <c r="C15" s="202">
        <v>865</v>
      </c>
      <c r="D15" s="202">
        <v>1293</v>
      </c>
      <c r="E15" s="268">
        <v>1</v>
      </c>
      <c r="F15" s="268">
        <v>0</v>
      </c>
      <c r="G15" s="268">
        <v>105</v>
      </c>
      <c r="H15" s="203">
        <v>6724</v>
      </c>
      <c r="I15" s="108">
        <v>4011</v>
      </c>
      <c r="J15" s="108">
        <v>924</v>
      </c>
      <c r="K15" s="109">
        <v>1513</v>
      </c>
      <c r="L15" s="109">
        <v>48</v>
      </c>
      <c r="M15" s="110">
        <v>6496</v>
      </c>
      <c r="N15" s="108">
        <v>3668</v>
      </c>
      <c r="O15" s="109">
        <v>1004</v>
      </c>
      <c r="P15" s="109">
        <v>1750</v>
      </c>
      <c r="Q15" s="110">
        <v>6422</v>
      </c>
      <c r="R15" s="108">
        <v>3265</v>
      </c>
      <c r="S15" s="109">
        <v>1101</v>
      </c>
      <c r="T15" s="109">
        <v>1909</v>
      </c>
      <c r="U15" s="110">
        <v>6275</v>
      </c>
      <c r="V15" s="108">
        <v>3134</v>
      </c>
      <c r="W15" s="109">
        <v>1097</v>
      </c>
      <c r="X15" s="109">
        <v>2056</v>
      </c>
      <c r="Y15" s="110">
        <v>6287</v>
      </c>
      <c r="Z15" s="108">
        <v>3074</v>
      </c>
      <c r="AA15" s="109">
        <v>1163</v>
      </c>
      <c r="AB15" s="109">
        <v>2059</v>
      </c>
      <c r="AC15" s="110">
        <v>6296</v>
      </c>
      <c r="AD15" s="108">
        <v>3147</v>
      </c>
      <c r="AE15" s="109">
        <v>1185</v>
      </c>
      <c r="AF15" s="109">
        <v>1975</v>
      </c>
      <c r="AG15" s="110">
        <v>6307</v>
      </c>
      <c r="AH15" s="108">
        <v>3124</v>
      </c>
      <c r="AI15" s="109">
        <v>1221</v>
      </c>
      <c r="AJ15" s="109">
        <v>2065</v>
      </c>
      <c r="AK15" s="110">
        <v>6410</v>
      </c>
      <c r="AL15" s="108">
        <v>3098</v>
      </c>
      <c r="AM15" s="109">
        <v>1191</v>
      </c>
      <c r="AN15" s="109">
        <v>2057</v>
      </c>
      <c r="AO15" s="110">
        <v>6346</v>
      </c>
      <c r="AP15" s="108">
        <v>3085</v>
      </c>
      <c r="AQ15" s="109">
        <v>1156</v>
      </c>
      <c r="AR15" s="109">
        <v>1873</v>
      </c>
      <c r="AS15" s="110">
        <v>6114</v>
      </c>
    </row>
    <row r="16" spans="1:53" ht="12.75" customHeight="1" x14ac:dyDescent="0.25">
      <c r="A16" s="116" t="s">
        <v>11</v>
      </c>
      <c r="B16" s="201">
        <v>5236</v>
      </c>
      <c r="C16" s="202">
        <v>2046</v>
      </c>
      <c r="D16" s="202">
        <v>7632</v>
      </c>
      <c r="E16" s="268">
        <v>3</v>
      </c>
      <c r="F16" s="268">
        <v>17</v>
      </c>
      <c r="G16" s="268">
        <v>6287</v>
      </c>
      <c r="H16" s="203">
        <v>21221</v>
      </c>
      <c r="I16" s="108">
        <v>4932</v>
      </c>
      <c r="J16" s="108">
        <v>1937</v>
      </c>
      <c r="K16" s="109">
        <v>8041</v>
      </c>
      <c r="L16" s="109">
        <v>6309</v>
      </c>
      <c r="M16" s="110">
        <v>21219</v>
      </c>
      <c r="N16" s="108">
        <v>4657</v>
      </c>
      <c r="O16" s="109">
        <v>1954</v>
      </c>
      <c r="P16" s="109">
        <v>5225</v>
      </c>
      <c r="Q16" s="110">
        <v>11836</v>
      </c>
      <c r="R16" s="108">
        <v>4450</v>
      </c>
      <c r="S16" s="109">
        <v>1809</v>
      </c>
      <c r="T16" s="109">
        <v>3502</v>
      </c>
      <c r="U16" s="110">
        <v>9761</v>
      </c>
      <c r="V16" s="108">
        <v>4196</v>
      </c>
      <c r="W16" s="109">
        <v>1722</v>
      </c>
      <c r="X16" s="109">
        <v>2938</v>
      </c>
      <c r="Y16" s="110">
        <v>8856</v>
      </c>
      <c r="Z16" s="108">
        <v>4207</v>
      </c>
      <c r="AA16" s="109">
        <v>1757</v>
      </c>
      <c r="AB16" s="109">
        <v>2530</v>
      </c>
      <c r="AC16" s="110">
        <v>8494</v>
      </c>
      <c r="AD16" s="108">
        <v>4212</v>
      </c>
      <c r="AE16" s="109">
        <v>1822</v>
      </c>
      <c r="AF16" s="109">
        <v>2462</v>
      </c>
      <c r="AG16" s="110">
        <v>8496</v>
      </c>
      <c r="AH16" s="108">
        <v>4165</v>
      </c>
      <c r="AI16" s="109">
        <v>1759</v>
      </c>
      <c r="AJ16" s="109">
        <v>2487</v>
      </c>
      <c r="AK16" s="110">
        <v>8411</v>
      </c>
      <c r="AL16" s="108">
        <v>4107</v>
      </c>
      <c r="AM16" s="109">
        <v>1709</v>
      </c>
      <c r="AN16" s="109">
        <v>2488</v>
      </c>
      <c r="AO16" s="110">
        <v>8304</v>
      </c>
      <c r="AP16" s="108">
        <v>3926</v>
      </c>
      <c r="AQ16" s="109">
        <v>1704</v>
      </c>
      <c r="AR16" s="109">
        <v>2549</v>
      </c>
      <c r="AS16" s="110">
        <v>8179</v>
      </c>
    </row>
    <row r="17" spans="1:53" ht="12.75" customHeight="1" x14ac:dyDescent="0.25">
      <c r="A17" s="116" t="s">
        <v>12</v>
      </c>
      <c r="B17" s="201">
        <v>11459</v>
      </c>
      <c r="C17" s="202">
        <v>6061</v>
      </c>
      <c r="D17" s="202">
        <v>9520</v>
      </c>
      <c r="E17" s="268">
        <v>13</v>
      </c>
      <c r="F17" s="268">
        <v>26</v>
      </c>
      <c r="G17" s="268">
        <v>2426</v>
      </c>
      <c r="H17" s="203">
        <v>29505</v>
      </c>
      <c r="I17" s="108">
        <v>10925</v>
      </c>
      <c r="J17" s="108">
        <v>6188</v>
      </c>
      <c r="K17" s="109">
        <v>12130</v>
      </c>
      <c r="L17" s="109">
        <v>1989</v>
      </c>
      <c r="M17" s="110">
        <v>31232</v>
      </c>
      <c r="N17" s="108">
        <v>10717</v>
      </c>
      <c r="O17" s="109">
        <v>6440</v>
      </c>
      <c r="P17" s="109">
        <v>9820</v>
      </c>
      <c r="Q17" s="110">
        <v>26977</v>
      </c>
      <c r="R17" s="108">
        <v>10645</v>
      </c>
      <c r="S17" s="109">
        <v>6480</v>
      </c>
      <c r="T17" s="109">
        <v>8657</v>
      </c>
      <c r="U17" s="110">
        <v>25782</v>
      </c>
      <c r="V17" s="108">
        <v>10433</v>
      </c>
      <c r="W17" s="109">
        <v>6491</v>
      </c>
      <c r="X17" s="109">
        <v>8820</v>
      </c>
      <c r="Y17" s="110">
        <v>25744</v>
      </c>
      <c r="Z17" s="108">
        <v>10577</v>
      </c>
      <c r="AA17" s="109">
        <v>6790</v>
      </c>
      <c r="AB17" s="109">
        <v>8113</v>
      </c>
      <c r="AC17" s="110">
        <v>25480</v>
      </c>
      <c r="AD17" s="108">
        <v>10586</v>
      </c>
      <c r="AE17" s="109">
        <v>7103</v>
      </c>
      <c r="AF17" s="109">
        <v>7438</v>
      </c>
      <c r="AG17" s="110">
        <v>25127</v>
      </c>
      <c r="AH17" s="108">
        <v>10688</v>
      </c>
      <c r="AI17" s="109">
        <v>7072</v>
      </c>
      <c r="AJ17" s="109">
        <v>7402</v>
      </c>
      <c r="AK17" s="110">
        <v>25162</v>
      </c>
      <c r="AL17" s="108">
        <v>10677</v>
      </c>
      <c r="AM17" s="109">
        <v>7150</v>
      </c>
      <c r="AN17" s="109">
        <v>7781</v>
      </c>
      <c r="AO17" s="110">
        <v>25608</v>
      </c>
      <c r="AP17" s="108">
        <v>10697</v>
      </c>
      <c r="AQ17" s="109">
        <v>7143</v>
      </c>
      <c r="AR17" s="109">
        <v>8099</v>
      </c>
      <c r="AS17" s="110">
        <v>25939</v>
      </c>
    </row>
    <row r="18" spans="1:53" ht="12.75" customHeight="1" x14ac:dyDescent="0.25">
      <c r="A18" s="118" t="s">
        <v>13</v>
      </c>
      <c r="B18" s="201">
        <v>1308</v>
      </c>
      <c r="C18" s="202">
        <v>54</v>
      </c>
      <c r="D18" s="202">
        <v>110</v>
      </c>
      <c r="E18" s="268">
        <v>0</v>
      </c>
      <c r="F18" s="268">
        <v>0</v>
      </c>
      <c r="G18" s="268">
        <v>26</v>
      </c>
      <c r="H18" s="203">
        <v>1498</v>
      </c>
      <c r="I18" s="108">
        <v>1340</v>
      </c>
      <c r="J18" s="108">
        <v>53</v>
      </c>
      <c r="K18" s="109">
        <v>127</v>
      </c>
      <c r="L18" s="109">
        <v>24</v>
      </c>
      <c r="M18" s="110">
        <v>1544</v>
      </c>
      <c r="N18" s="108">
        <v>1335</v>
      </c>
      <c r="O18" s="109">
        <v>53</v>
      </c>
      <c r="P18" s="109">
        <v>121</v>
      </c>
      <c r="Q18" s="110">
        <v>1509</v>
      </c>
      <c r="R18" s="108">
        <v>1352</v>
      </c>
      <c r="S18" s="109">
        <v>52</v>
      </c>
      <c r="T18" s="109">
        <v>106</v>
      </c>
      <c r="U18" s="110">
        <v>1510</v>
      </c>
      <c r="V18" s="108">
        <v>1315</v>
      </c>
      <c r="W18" s="109">
        <v>51</v>
      </c>
      <c r="X18" s="109">
        <v>99</v>
      </c>
      <c r="Y18" s="110">
        <v>1465</v>
      </c>
      <c r="Z18" s="108">
        <v>1282</v>
      </c>
      <c r="AA18" s="109">
        <v>53</v>
      </c>
      <c r="AB18" s="109">
        <v>92</v>
      </c>
      <c r="AC18" s="110">
        <v>1427</v>
      </c>
      <c r="AD18" s="108">
        <v>1239</v>
      </c>
      <c r="AE18" s="109">
        <v>47</v>
      </c>
      <c r="AF18" s="109">
        <v>81</v>
      </c>
      <c r="AG18" s="110">
        <v>1367</v>
      </c>
      <c r="AH18" s="108">
        <v>1255</v>
      </c>
      <c r="AI18" s="109">
        <v>53</v>
      </c>
      <c r="AJ18" s="109">
        <v>99</v>
      </c>
      <c r="AK18" s="110">
        <v>1407</v>
      </c>
      <c r="AL18" s="108">
        <v>1246</v>
      </c>
      <c r="AM18" s="109">
        <v>56</v>
      </c>
      <c r="AN18" s="109">
        <v>103</v>
      </c>
      <c r="AO18" s="110">
        <v>1405</v>
      </c>
      <c r="AP18" s="108">
        <v>1266</v>
      </c>
      <c r="AQ18" s="109">
        <v>60</v>
      </c>
      <c r="AR18" s="109">
        <v>98</v>
      </c>
      <c r="AS18" s="110">
        <v>1424</v>
      </c>
    </row>
    <row r="19" spans="1:53" s="65" customFormat="1" ht="12.75" customHeight="1" x14ac:dyDescent="0.25">
      <c r="A19" s="137" t="s">
        <v>14</v>
      </c>
      <c r="B19" s="138">
        <v>47978</v>
      </c>
      <c r="C19" s="139">
        <v>20342</v>
      </c>
      <c r="D19" s="139">
        <v>27143</v>
      </c>
      <c r="E19" s="269">
        <v>68</v>
      </c>
      <c r="F19" s="269">
        <v>77</v>
      </c>
      <c r="G19" s="269">
        <v>10243</v>
      </c>
      <c r="H19" s="140">
        <v>105851</v>
      </c>
      <c r="I19" s="138">
        <v>45732</v>
      </c>
      <c r="J19" s="138">
        <v>21807</v>
      </c>
      <c r="K19" s="139">
        <v>32937</v>
      </c>
      <c r="L19" s="139">
        <v>9348</v>
      </c>
      <c r="M19" s="140">
        <v>109824</v>
      </c>
      <c r="N19" s="138">
        <v>35811</v>
      </c>
      <c r="O19" s="139">
        <v>24998</v>
      </c>
      <c r="P19" s="139">
        <v>28641</v>
      </c>
      <c r="Q19" s="140">
        <v>89450</v>
      </c>
      <c r="R19" s="138">
        <v>33071</v>
      </c>
      <c r="S19" s="139">
        <v>26336</v>
      </c>
      <c r="T19" s="139">
        <v>26261</v>
      </c>
      <c r="U19" s="140">
        <v>85668</v>
      </c>
      <c r="V19" s="138">
        <v>31799</v>
      </c>
      <c r="W19" s="139">
        <v>26375</v>
      </c>
      <c r="X19" s="139">
        <v>26541</v>
      </c>
      <c r="Y19" s="140">
        <v>84715</v>
      </c>
      <c r="Z19" s="138">
        <v>31578</v>
      </c>
      <c r="AA19" s="139">
        <v>26822</v>
      </c>
      <c r="AB19" s="139">
        <v>24209</v>
      </c>
      <c r="AC19" s="140">
        <v>82609</v>
      </c>
      <c r="AD19" s="138">
        <v>31711</v>
      </c>
      <c r="AE19" s="139">
        <v>27561</v>
      </c>
      <c r="AF19" s="139">
        <v>22284</v>
      </c>
      <c r="AG19" s="140">
        <v>81556</v>
      </c>
      <c r="AH19" s="138">
        <v>31696</v>
      </c>
      <c r="AI19" s="139">
        <v>27427</v>
      </c>
      <c r="AJ19" s="139">
        <v>22509</v>
      </c>
      <c r="AK19" s="140">
        <v>81632</v>
      </c>
      <c r="AL19" s="138">
        <v>31513</v>
      </c>
      <c r="AM19" s="139">
        <v>26969</v>
      </c>
      <c r="AN19" s="139">
        <v>23811</v>
      </c>
      <c r="AO19" s="140">
        <v>82293</v>
      </c>
      <c r="AP19" s="138">
        <v>31184</v>
      </c>
      <c r="AQ19" s="139">
        <v>26716</v>
      </c>
      <c r="AR19" s="139">
        <v>24125</v>
      </c>
      <c r="AS19" s="140">
        <v>82025</v>
      </c>
      <c r="AT19" s="111"/>
      <c r="AX19"/>
      <c r="AY19"/>
      <c r="AZ19"/>
      <c r="BA19"/>
    </row>
    <row r="20" spans="1:53" ht="12.75" customHeight="1" x14ac:dyDescent="0.25">
      <c r="A20" s="116" t="s">
        <v>15</v>
      </c>
      <c r="B20" s="201">
        <v>19342</v>
      </c>
      <c r="C20" s="202">
        <v>3724</v>
      </c>
      <c r="D20" s="202">
        <v>9516</v>
      </c>
      <c r="E20" s="268">
        <v>59</v>
      </c>
      <c r="F20" s="268">
        <v>26</v>
      </c>
      <c r="G20" s="268">
        <v>5655</v>
      </c>
      <c r="H20" s="203">
        <v>38322</v>
      </c>
      <c r="I20" s="108">
        <v>18337</v>
      </c>
      <c r="J20" s="108">
        <v>3956</v>
      </c>
      <c r="K20" s="109">
        <v>10865</v>
      </c>
      <c r="L20" s="109">
        <v>4224</v>
      </c>
      <c r="M20" s="110">
        <v>37382</v>
      </c>
      <c r="N20" s="108">
        <v>17768</v>
      </c>
      <c r="O20" s="109">
        <v>4056</v>
      </c>
      <c r="P20" s="109">
        <v>9651</v>
      </c>
      <c r="Q20" s="110">
        <v>31475</v>
      </c>
      <c r="R20" s="108">
        <v>16962</v>
      </c>
      <c r="S20" s="109">
        <v>4168</v>
      </c>
      <c r="T20" s="109">
        <v>8929</v>
      </c>
      <c r="U20" s="110">
        <v>30059</v>
      </c>
      <c r="V20" s="108">
        <v>16359</v>
      </c>
      <c r="W20" s="109">
        <v>4045</v>
      </c>
      <c r="X20" s="109">
        <v>9036</v>
      </c>
      <c r="Y20" s="110">
        <v>29440</v>
      </c>
      <c r="Z20" s="108">
        <v>15775</v>
      </c>
      <c r="AA20" s="109">
        <v>4285</v>
      </c>
      <c r="AB20" s="109">
        <v>8566</v>
      </c>
      <c r="AC20" s="110">
        <v>28626</v>
      </c>
      <c r="AD20" s="108">
        <v>15965</v>
      </c>
      <c r="AE20" s="109">
        <v>4506</v>
      </c>
      <c r="AF20" s="109">
        <v>7813</v>
      </c>
      <c r="AG20" s="110">
        <v>28284</v>
      </c>
      <c r="AH20" s="108">
        <v>16259</v>
      </c>
      <c r="AI20" s="109">
        <v>4728</v>
      </c>
      <c r="AJ20" s="109">
        <v>7836</v>
      </c>
      <c r="AK20" s="110">
        <v>28823</v>
      </c>
      <c r="AL20" s="108">
        <v>16441</v>
      </c>
      <c r="AM20" s="109">
        <v>4851</v>
      </c>
      <c r="AN20" s="109">
        <v>7867</v>
      </c>
      <c r="AO20" s="110">
        <v>29159</v>
      </c>
      <c r="AP20" s="108">
        <v>16152</v>
      </c>
      <c r="AQ20" s="109">
        <v>4838</v>
      </c>
      <c r="AR20" s="109">
        <v>8440</v>
      </c>
      <c r="AS20" s="110">
        <v>29430</v>
      </c>
    </row>
    <row r="21" spans="1:53" ht="12.75" customHeight="1" x14ac:dyDescent="0.25">
      <c r="A21" s="116" t="s">
        <v>16</v>
      </c>
      <c r="B21" s="201">
        <v>6551</v>
      </c>
      <c r="C21" s="202">
        <v>229</v>
      </c>
      <c r="D21" s="202">
        <v>665</v>
      </c>
      <c r="E21" s="268">
        <v>17</v>
      </c>
      <c r="F21" s="268">
        <v>0</v>
      </c>
      <c r="G21" s="268">
        <v>251</v>
      </c>
      <c r="H21" s="203">
        <v>7713</v>
      </c>
      <c r="I21" s="108">
        <v>6184</v>
      </c>
      <c r="J21" s="108">
        <v>246</v>
      </c>
      <c r="K21" s="109">
        <v>687</v>
      </c>
      <c r="L21" s="109">
        <v>178</v>
      </c>
      <c r="M21" s="110">
        <v>7295</v>
      </c>
      <c r="N21" s="108">
        <v>5935</v>
      </c>
      <c r="O21" s="109">
        <v>275</v>
      </c>
      <c r="P21" s="109">
        <v>601</v>
      </c>
      <c r="Q21" s="110">
        <v>6811</v>
      </c>
      <c r="R21" s="108">
        <v>5751</v>
      </c>
      <c r="S21" s="109">
        <v>305</v>
      </c>
      <c r="T21" s="109">
        <v>490</v>
      </c>
      <c r="U21" s="110">
        <v>6546</v>
      </c>
      <c r="V21" s="108">
        <v>5614</v>
      </c>
      <c r="W21" s="109">
        <v>305</v>
      </c>
      <c r="X21" s="109">
        <v>469</v>
      </c>
      <c r="Y21" s="110">
        <v>6388</v>
      </c>
      <c r="Z21" s="108">
        <v>5462</v>
      </c>
      <c r="AA21" s="109">
        <v>327</v>
      </c>
      <c r="AB21" s="109">
        <v>485</v>
      </c>
      <c r="AC21" s="110">
        <v>6274</v>
      </c>
      <c r="AD21" s="108">
        <v>5372</v>
      </c>
      <c r="AE21" s="109">
        <v>329</v>
      </c>
      <c r="AF21" s="109">
        <v>422</v>
      </c>
      <c r="AG21" s="110">
        <v>6123</v>
      </c>
      <c r="AH21" s="108">
        <v>5545</v>
      </c>
      <c r="AI21" s="109">
        <v>338</v>
      </c>
      <c r="AJ21" s="109">
        <v>429</v>
      </c>
      <c r="AK21" s="110">
        <v>6312</v>
      </c>
      <c r="AL21" s="108">
        <v>5587</v>
      </c>
      <c r="AM21" s="109">
        <v>378</v>
      </c>
      <c r="AN21" s="109">
        <v>416</v>
      </c>
      <c r="AO21" s="110">
        <v>6381</v>
      </c>
      <c r="AP21" s="108">
        <v>5519</v>
      </c>
      <c r="AQ21" s="109">
        <v>372</v>
      </c>
      <c r="AR21" s="109">
        <v>447</v>
      </c>
      <c r="AS21" s="110">
        <v>6338</v>
      </c>
    </row>
    <row r="22" spans="1:53" ht="12.75" customHeight="1" x14ac:dyDescent="0.25">
      <c r="A22" s="118" t="s">
        <v>17</v>
      </c>
      <c r="B22" s="201">
        <v>4741</v>
      </c>
      <c r="C22" s="202">
        <v>96</v>
      </c>
      <c r="D22" s="202">
        <v>208</v>
      </c>
      <c r="E22" s="268">
        <v>2</v>
      </c>
      <c r="F22" s="268">
        <v>0</v>
      </c>
      <c r="G22" s="268">
        <v>122</v>
      </c>
      <c r="H22" s="203">
        <v>5169</v>
      </c>
      <c r="I22" s="108">
        <v>4363</v>
      </c>
      <c r="J22" s="108">
        <v>103</v>
      </c>
      <c r="K22" s="109">
        <v>272</v>
      </c>
      <c r="L22" s="109">
        <v>114</v>
      </c>
      <c r="M22" s="110">
        <v>4852</v>
      </c>
      <c r="N22" s="108">
        <v>4061</v>
      </c>
      <c r="O22" s="109">
        <v>107</v>
      </c>
      <c r="P22" s="109">
        <v>173</v>
      </c>
      <c r="Q22" s="110">
        <v>4341</v>
      </c>
      <c r="R22" s="108">
        <v>3717</v>
      </c>
      <c r="S22" s="109">
        <v>107</v>
      </c>
      <c r="T22" s="109">
        <v>159</v>
      </c>
      <c r="U22" s="110">
        <v>3983</v>
      </c>
      <c r="V22" s="108">
        <v>3514</v>
      </c>
      <c r="W22" s="109">
        <v>106</v>
      </c>
      <c r="X22" s="109">
        <v>160</v>
      </c>
      <c r="Y22" s="110">
        <v>3780</v>
      </c>
      <c r="Z22" s="108">
        <v>3204</v>
      </c>
      <c r="AA22" s="109">
        <v>109</v>
      </c>
      <c r="AB22" s="109">
        <v>155</v>
      </c>
      <c r="AC22" s="110">
        <v>3468</v>
      </c>
      <c r="AD22" s="108">
        <v>2873</v>
      </c>
      <c r="AE22" s="109">
        <v>129</v>
      </c>
      <c r="AF22" s="109">
        <v>143</v>
      </c>
      <c r="AG22" s="110">
        <v>3145</v>
      </c>
      <c r="AH22" s="108">
        <v>2842</v>
      </c>
      <c r="AI22" s="109">
        <v>132</v>
      </c>
      <c r="AJ22" s="109">
        <v>153</v>
      </c>
      <c r="AK22" s="110">
        <v>3127</v>
      </c>
      <c r="AL22" s="108">
        <v>2779</v>
      </c>
      <c r="AM22" s="109">
        <v>111</v>
      </c>
      <c r="AN22" s="109">
        <v>136</v>
      </c>
      <c r="AO22" s="110">
        <v>3026</v>
      </c>
      <c r="AP22" s="108">
        <v>2590</v>
      </c>
      <c r="AQ22" s="109">
        <v>125</v>
      </c>
      <c r="AR22" s="109">
        <v>156</v>
      </c>
      <c r="AS22" s="110">
        <v>2871</v>
      </c>
    </row>
    <row r="23" spans="1:53" s="65" customFormat="1" ht="12.75" customHeight="1" x14ac:dyDescent="0.25">
      <c r="A23" s="137" t="s">
        <v>18</v>
      </c>
      <c r="B23" s="138">
        <v>30634</v>
      </c>
      <c r="C23" s="139">
        <v>4049</v>
      </c>
      <c r="D23" s="139">
        <v>10389</v>
      </c>
      <c r="E23" s="269">
        <v>78</v>
      </c>
      <c r="F23" s="269">
        <v>26</v>
      </c>
      <c r="G23" s="269">
        <v>6028</v>
      </c>
      <c r="H23" s="140">
        <v>51204</v>
      </c>
      <c r="I23" s="138">
        <v>28884</v>
      </c>
      <c r="J23" s="138">
        <v>4305</v>
      </c>
      <c r="K23" s="139">
        <v>11824</v>
      </c>
      <c r="L23" s="139">
        <v>4516</v>
      </c>
      <c r="M23" s="140">
        <v>49529</v>
      </c>
      <c r="N23" s="138">
        <v>27764</v>
      </c>
      <c r="O23" s="139">
        <v>4438</v>
      </c>
      <c r="P23" s="139">
        <v>10425</v>
      </c>
      <c r="Q23" s="140">
        <v>42627</v>
      </c>
      <c r="R23" s="138">
        <v>26430</v>
      </c>
      <c r="S23" s="139">
        <v>4580</v>
      </c>
      <c r="T23" s="139">
        <v>9578</v>
      </c>
      <c r="U23" s="140">
        <v>40588</v>
      </c>
      <c r="V23" s="138">
        <v>25487</v>
      </c>
      <c r="W23" s="139">
        <v>4456</v>
      </c>
      <c r="X23" s="139">
        <v>9665</v>
      </c>
      <c r="Y23" s="140">
        <v>39608</v>
      </c>
      <c r="Z23" s="138">
        <v>24441</v>
      </c>
      <c r="AA23" s="139">
        <v>4721</v>
      </c>
      <c r="AB23" s="139">
        <v>9206</v>
      </c>
      <c r="AC23" s="140">
        <v>38368</v>
      </c>
      <c r="AD23" s="138">
        <v>24210</v>
      </c>
      <c r="AE23" s="139">
        <v>4964</v>
      </c>
      <c r="AF23" s="139">
        <v>8378</v>
      </c>
      <c r="AG23" s="140">
        <v>37552</v>
      </c>
      <c r="AH23" s="138">
        <v>24646</v>
      </c>
      <c r="AI23" s="139">
        <v>5198</v>
      </c>
      <c r="AJ23" s="139">
        <v>8418</v>
      </c>
      <c r="AK23" s="140">
        <v>38262</v>
      </c>
      <c r="AL23" s="138">
        <v>24807</v>
      </c>
      <c r="AM23" s="139">
        <v>5340</v>
      </c>
      <c r="AN23" s="139">
        <v>8419</v>
      </c>
      <c r="AO23" s="140">
        <v>38566</v>
      </c>
      <c r="AP23" s="138">
        <v>24261</v>
      </c>
      <c r="AQ23" s="139">
        <v>5335</v>
      </c>
      <c r="AR23" s="139">
        <v>9043</v>
      </c>
      <c r="AS23" s="140">
        <v>38639</v>
      </c>
      <c r="AT23" s="111"/>
      <c r="AX23"/>
      <c r="AY23"/>
      <c r="AZ23"/>
      <c r="BA23"/>
    </row>
    <row r="24" spans="1:53" ht="12.75" customHeight="1" x14ac:dyDescent="0.25">
      <c r="A24" s="116" t="s">
        <v>19</v>
      </c>
      <c r="B24" s="201">
        <v>11417</v>
      </c>
      <c r="C24" s="202">
        <v>2625</v>
      </c>
      <c r="D24" s="202">
        <v>2728</v>
      </c>
      <c r="E24" s="268">
        <v>4</v>
      </c>
      <c r="F24" s="268">
        <v>4</v>
      </c>
      <c r="G24" s="268">
        <v>749</v>
      </c>
      <c r="H24" s="203">
        <v>17527</v>
      </c>
      <c r="I24" s="108">
        <v>11157</v>
      </c>
      <c r="J24" s="108">
        <v>2770</v>
      </c>
      <c r="K24" s="109">
        <v>3189</v>
      </c>
      <c r="L24" s="109">
        <v>560</v>
      </c>
      <c r="M24" s="110">
        <v>17676</v>
      </c>
      <c r="N24" s="108">
        <v>10982</v>
      </c>
      <c r="O24" s="109">
        <v>2863</v>
      </c>
      <c r="P24" s="109">
        <v>3363</v>
      </c>
      <c r="Q24" s="110">
        <v>17208</v>
      </c>
      <c r="R24" s="108">
        <v>10442</v>
      </c>
      <c r="S24" s="109">
        <v>2904</v>
      </c>
      <c r="T24" s="109">
        <v>3590</v>
      </c>
      <c r="U24" s="110">
        <v>16936</v>
      </c>
      <c r="V24" s="108">
        <v>10228</v>
      </c>
      <c r="W24" s="109">
        <v>2808</v>
      </c>
      <c r="X24" s="109">
        <v>3757</v>
      </c>
      <c r="Y24" s="110">
        <v>16793</v>
      </c>
      <c r="Z24" s="108">
        <v>10039</v>
      </c>
      <c r="AA24" s="109">
        <v>2852</v>
      </c>
      <c r="AB24" s="109">
        <v>3849</v>
      </c>
      <c r="AC24" s="110">
        <v>16740</v>
      </c>
      <c r="AD24" s="108">
        <v>10029</v>
      </c>
      <c r="AE24" s="109">
        <v>2881</v>
      </c>
      <c r="AF24" s="109">
        <v>3585</v>
      </c>
      <c r="AG24" s="110">
        <v>16495</v>
      </c>
      <c r="AH24" s="108">
        <v>10022</v>
      </c>
      <c r="AI24" s="109">
        <v>2900</v>
      </c>
      <c r="AJ24" s="109">
        <v>3460</v>
      </c>
      <c r="AK24" s="110">
        <v>16382</v>
      </c>
      <c r="AL24" s="108">
        <v>9912</v>
      </c>
      <c r="AM24" s="109">
        <v>2889</v>
      </c>
      <c r="AN24" s="109">
        <v>3436</v>
      </c>
      <c r="AO24" s="110">
        <v>16237</v>
      </c>
      <c r="AP24" s="108">
        <v>9646</v>
      </c>
      <c r="AQ24" s="109">
        <v>2900</v>
      </c>
      <c r="AR24" s="109">
        <v>3495</v>
      </c>
      <c r="AS24" s="110">
        <v>16041</v>
      </c>
    </row>
    <row r="25" spans="1:53" ht="12.75" customHeight="1" x14ac:dyDescent="0.25">
      <c r="A25" s="116" t="s">
        <v>20</v>
      </c>
      <c r="B25" s="201">
        <v>11720</v>
      </c>
      <c r="C25" s="202">
        <v>2520</v>
      </c>
      <c r="D25" s="202">
        <v>1681</v>
      </c>
      <c r="E25" s="268">
        <v>14</v>
      </c>
      <c r="F25" s="268">
        <v>0</v>
      </c>
      <c r="G25" s="268">
        <v>885</v>
      </c>
      <c r="H25" s="203">
        <v>16820</v>
      </c>
      <c r="I25" s="108">
        <v>10834</v>
      </c>
      <c r="J25" s="108">
        <v>2511</v>
      </c>
      <c r="K25" s="109">
        <v>1882</v>
      </c>
      <c r="L25" s="109">
        <v>1440</v>
      </c>
      <c r="M25" s="110">
        <v>16667</v>
      </c>
      <c r="N25" s="108">
        <v>9915</v>
      </c>
      <c r="O25" s="109">
        <v>2628</v>
      </c>
      <c r="P25" s="109">
        <v>1766</v>
      </c>
      <c r="Q25" s="110">
        <v>14309</v>
      </c>
      <c r="R25" s="108">
        <v>9112</v>
      </c>
      <c r="S25" s="109">
        <v>2672</v>
      </c>
      <c r="T25" s="109">
        <v>1772</v>
      </c>
      <c r="U25" s="110">
        <v>13556</v>
      </c>
      <c r="V25" s="108">
        <v>8734</v>
      </c>
      <c r="W25" s="109">
        <v>2464</v>
      </c>
      <c r="X25" s="109">
        <v>1896</v>
      </c>
      <c r="Y25" s="110">
        <v>13094</v>
      </c>
      <c r="Z25" s="108">
        <v>8420</v>
      </c>
      <c r="AA25" s="109">
        <v>2534</v>
      </c>
      <c r="AB25" s="109">
        <v>1906</v>
      </c>
      <c r="AC25" s="110">
        <v>12860</v>
      </c>
      <c r="AD25" s="108">
        <v>8326</v>
      </c>
      <c r="AE25" s="109">
        <v>2562</v>
      </c>
      <c r="AF25" s="109">
        <v>1585</v>
      </c>
      <c r="AG25" s="110">
        <v>12473</v>
      </c>
      <c r="AH25" s="108">
        <v>8377</v>
      </c>
      <c r="AI25" s="109">
        <v>2516</v>
      </c>
      <c r="AJ25" s="109">
        <v>1506</v>
      </c>
      <c r="AK25" s="110">
        <v>12399</v>
      </c>
      <c r="AL25" s="108">
        <v>8312</v>
      </c>
      <c r="AM25" s="109">
        <v>2456</v>
      </c>
      <c r="AN25" s="109">
        <v>1538</v>
      </c>
      <c r="AO25" s="110">
        <v>12306</v>
      </c>
      <c r="AP25" s="108">
        <v>8083</v>
      </c>
      <c r="AQ25" s="109">
        <v>2389</v>
      </c>
      <c r="AR25" s="109">
        <v>1456</v>
      </c>
      <c r="AS25" s="110">
        <v>11928</v>
      </c>
    </row>
    <row r="26" spans="1:53" ht="12.75" customHeight="1" x14ac:dyDescent="0.25">
      <c r="A26" s="116" t="s">
        <v>21</v>
      </c>
      <c r="B26" s="201">
        <v>10467</v>
      </c>
      <c r="C26" s="202">
        <v>2232</v>
      </c>
      <c r="D26" s="202">
        <v>4557</v>
      </c>
      <c r="E26" s="268">
        <v>9</v>
      </c>
      <c r="F26" s="268">
        <v>6</v>
      </c>
      <c r="G26" s="268">
        <v>355</v>
      </c>
      <c r="H26" s="203">
        <v>17626</v>
      </c>
      <c r="I26" s="108">
        <v>9630</v>
      </c>
      <c r="J26" s="108">
        <v>2046</v>
      </c>
      <c r="K26" s="109">
        <v>5131</v>
      </c>
      <c r="L26" s="109">
        <v>208</v>
      </c>
      <c r="M26" s="110">
        <v>17015</v>
      </c>
      <c r="N26" s="108">
        <v>9150</v>
      </c>
      <c r="O26" s="109">
        <v>2133</v>
      </c>
      <c r="P26" s="109">
        <v>4889</v>
      </c>
      <c r="Q26" s="110">
        <v>16172</v>
      </c>
      <c r="R26" s="108">
        <v>8639</v>
      </c>
      <c r="S26" s="109">
        <v>2165</v>
      </c>
      <c r="T26" s="109">
        <v>4638</v>
      </c>
      <c r="U26" s="110">
        <v>15442</v>
      </c>
      <c r="V26" s="108">
        <v>8331</v>
      </c>
      <c r="W26" s="109">
        <v>2078</v>
      </c>
      <c r="X26" s="109">
        <v>4610</v>
      </c>
      <c r="Y26" s="110">
        <v>15019</v>
      </c>
      <c r="Z26" s="108">
        <v>8190</v>
      </c>
      <c r="AA26" s="109">
        <v>2088</v>
      </c>
      <c r="AB26" s="109">
        <v>4406</v>
      </c>
      <c r="AC26" s="110">
        <v>14684</v>
      </c>
      <c r="AD26" s="108">
        <v>8398</v>
      </c>
      <c r="AE26" s="109">
        <v>2154</v>
      </c>
      <c r="AF26" s="109">
        <v>4080</v>
      </c>
      <c r="AG26" s="110">
        <v>14632</v>
      </c>
      <c r="AH26" s="108">
        <v>8485</v>
      </c>
      <c r="AI26" s="109">
        <v>2143</v>
      </c>
      <c r="AJ26" s="109">
        <v>4104</v>
      </c>
      <c r="AK26" s="110">
        <v>14732</v>
      </c>
      <c r="AL26" s="108">
        <v>8555</v>
      </c>
      <c r="AM26" s="109">
        <v>2086</v>
      </c>
      <c r="AN26" s="109">
        <v>4094</v>
      </c>
      <c r="AO26" s="110">
        <v>14735</v>
      </c>
      <c r="AP26" s="108">
        <v>8439</v>
      </c>
      <c r="AQ26" s="109">
        <v>2091</v>
      </c>
      <c r="AR26" s="109">
        <v>4027</v>
      </c>
      <c r="AS26" s="110">
        <v>14557</v>
      </c>
    </row>
    <row r="27" spans="1:53" ht="12.75" customHeight="1" x14ac:dyDescent="0.25">
      <c r="A27" s="116" t="s">
        <v>22</v>
      </c>
      <c r="B27" s="201">
        <v>15091</v>
      </c>
      <c r="C27" s="202">
        <v>2587</v>
      </c>
      <c r="D27" s="202">
        <v>2534</v>
      </c>
      <c r="E27" s="268">
        <v>17</v>
      </c>
      <c r="F27" s="268">
        <v>4</v>
      </c>
      <c r="G27" s="268">
        <v>261</v>
      </c>
      <c r="H27" s="203">
        <v>20494</v>
      </c>
      <c r="I27" s="108">
        <v>14301</v>
      </c>
      <c r="J27" s="108">
        <v>2661</v>
      </c>
      <c r="K27" s="109">
        <v>2966</v>
      </c>
      <c r="L27" s="109">
        <v>179</v>
      </c>
      <c r="M27" s="110">
        <v>20107</v>
      </c>
      <c r="N27" s="108">
        <v>13528</v>
      </c>
      <c r="O27" s="109">
        <v>2773</v>
      </c>
      <c r="P27" s="109">
        <v>2792</v>
      </c>
      <c r="Q27" s="110">
        <v>19093</v>
      </c>
      <c r="R27" s="108">
        <v>12535</v>
      </c>
      <c r="S27" s="109">
        <v>2821</v>
      </c>
      <c r="T27" s="109">
        <v>2871</v>
      </c>
      <c r="U27" s="110">
        <v>18227</v>
      </c>
      <c r="V27" s="108">
        <v>12033</v>
      </c>
      <c r="W27" s="109">
        <v>2734</v>
      </c>
      <c r="X27" s="109">
        <v>2971</v>
      </c>
      <c r="Y27" s="110">
        <v>17738</v>
      </c>
      <c r="Z27" s="108">
        <v>11757</v>
      </c>
      <c r="AA27" s="109">
        <v>2844</v>
      </c>
      <c r="AB27" s="109">
        <v>2915</v>
      </c>
      <c r="AC27" s="110">
        <v>17516</v>
      </c>
      <c r="AD27" s="108">
        <v>11775</v>
      </c>
      <c r="AE27" s="109">
        <v>2789</v>
      </c>
      <c r="AF27" s="109">
        <v>2487</v>
      </c>
      <c r="AG27" s="110">
        <v>17051</v>
      </c>
      <c r="AH27" s="108">
        <v>11775</v>
      </c>
      <c r="AI27" s="109">
        <v>2742</v>
      </c>
      <c r="AJ27" s="109">
        <v>2443</v>
      </c>
      <c r="AK27" s="110">
        <v>16960</v>
      </c>
      <c r="AL27" s="108">
        <v>11593</v>
      </c>
      <c r="AM27" s="109">
        <v>2781</v>
      </c>
      <c r="AN27" s="109">
        <v>2383</v>
      </c>
      <c r="AO27" s="110">
        <v>16757</v>
      </c>
      <c r="AP27" s="108">
        <v>11425</v>
      </c>
      <c r="AQ27" s="109">
        <v>2695</v>
      </c>
      <c r="AR27" s="109">
        <v>2426</v>
      </c>
      <c r="AS27" s="110">
        <v>16546</v>
      </c>
    </row>
    <row r="28" spans="1:53" ht="12.75" customHeight="1" x14ac:dyDescent="0.25">
      <c r="A28" s="118" t="s">
        <v>23</v>
      </c>
      <c r="B28" s="201">
        <v>0</v>
      </c>
      <c r="C28" s="202">
        <v>0</v>
      </c>
      <c r="D28" s="202">
        <v>46</v>
      </c>
      <c r="E28" s="268">
        <v>0</v>
      </c>
      <c r="F28" s="268">
        <v>0</v>
      </c>
      <c r="G28" s="268">
        <v>8</v>
      </c>
      <c r="H28" s="203">
        <v>54</v>
      </c>
      <c r="I28" s="112">
        <v>0</v>
      </c>
      <c r="J28" s="112">
        <v>0</v>
      </c>
      <c r="K28" s="113">
        <v>60</v>
      </c>
      <c r="L28" s="113">
        <v>11</v>
      </c>
      <c r="M28" s="114">
        <v>71</v>
      </c>
      <c r="N28" s="112">
        <v>0</v>
      </c>
      <c r="O28" s="113">
        <v>0</v>
      </c>
      <c r="P28" s="113">
        <v>60</v>
      </c>
      <c r="Q28" s="114">
        <v>60</v>
      </c>
      <c r="R28" s="112">
        <v>0</v>
      </c>
      <c r="S28" s="113">
        <v>0</v>
      </c>
      <c r="T28" s="113">
        <v>48</v>
      </c>
      <c r="U28" s="114">
        <v>48</v>
      </c>
      <c r="V28" s="112">
        <v>0</v>
      </c>
      <c r="W28" s="113">
        <v>0</v>
      </c>
      <c r="X28" s="113">
        <v>33</v>
      </c>
      <c r="Y28" s="114">
        <v>33</v>
      </c>
      <c r="Z28" s="112">
        <v>0</v>
      </c>
      <c r="AA28" s="113">
        <v>0</v>
      </c>
      <c r="AB28" s="113">
        <v>54</v>
      </c>
      <c r="AC28" s="114">
        <v>54</v>
      </c>
      <c r="AD28" s="112">
        <v>0</v>
      </c>
      <c r="AE28" s="113">
        <v>0</v>
      </c>
      <c r="AF28" s="113">
        <v>28</v>
      </c>
      <c r="AG28" s="114">
        <v>28</v>
      </c>
      <c r="AH28" s="112">
        <v>0</v>
      </c>
      <c r="AI28" s="113">
        <v>1</v>
      </c>
      <c r="AJ28" s="113">
        <v>52</v>
      </c>
      <c r="AK28" s="114">
        <v>53</v>
      </c>
      <c r="AL28" s="112">
        <v>0</v>
      </c>
      <c r="AM28" s="113">
        <v>0</v>
      </c>
      <c r="AN28" s="113">
        <v>54</v>
      </c>
      <c r="AO28" s="114">
        <v>54</v>
      </c>
      <c r="AP28" s="112">
        <v>0</v>
      </c>
      <c r="AQ28" s="113">
        <v>0</v>
      </c>
      <c r="AR28" s="113">
        <v>46</v>
      </c>
      <c r="AS28" s="114">
        <v>46</v>
      </c>
    </row>
    <row r="29" spans="1:53" s="65" customFormat="1" ht="12.75" customHeight="1" x14ac:dyDescent="0.25">
      <c r="A29" s="137" t="s">
        <v>24</v>
      </c>
      <c r="B29" s="138">
        <v>48695</v>
      </c>
      <c r="C29" s="139">
        <v>9964</v>
      </c>
      <c r="D29" s="139">
        <v>11546</v>
      </c>
      <c r="E29" s="269">
        <v>44</v>
      </c>
      <c r="F29" s="269">
        <v>14</v>
      </c>
      <c r="G29" s="269">
        <v>2258</v>
      </c>
      <c r="H29" s="140">
        <v>72521</v>
      </c>
      <c r="I29" s="138">
        <v>45922</v>
      </c>
      <c r="J29" s="138">
        <v>9988</v>
      </c>
      <c r="K29" s="139">
        <v>13228</v>
      </c>
      <c r="L29" s="139">
        <v>2398</v>
      </c>
      <c r="M29" s="140">
        <v>71536</v>
      </c>
      <c r="N29" s="138">
        <v>43575</v>
      </c>
      <c r="O29" s="139">
        <v>10397</v>
      </c>
      <c r="P29" s="139">
        <v>12870</v>
      </c>
      <c r="Q29" s="140">
        <v>66842</v>
      </c>
      <c r="R29" s="138">
        <v>40728</v>
      </c>
      <c r="S29" s="139">
        <v>10562</v>
      </c>
      <c r="T29" s="139">
        <v>12919</v>
      </c>
      <c r="U29" s="140">
        <v>64209</v>
      </c>
      <c r="V29" s="138">
        <v>39326</v>
      </c>
      <c r="W29" s="139">
        <v>10084</v>
      </c>
      <c r="X29" s="139">
        <v>13267</v>
      </c>
      <c r="Y29" s="140">
        <v>62677</v>
      </c>
      <c r="Z29" s="138">
        <v>38406</v>
      </c>
      <c r="AA29" s="139">
        <v>10318</v>
      </c>
      <c r="AB29" s="139">
        <v>13130</v>
      </c>
      <c r="AC29" s="140">
        <v>61854</v>
      </c>
      <c r="AD29" s="138">
        <v>38528</v>
      </c>
      <c r="AE29" s="139">
        <v>10386</v>
      </c>
      <c r="AF29" s="139">
        <v>11765</v>
      </c>
      <c r="AG29" s="140">
        <v>60679</v>
      </c>
      <c r="AH29" s="138">
        <v>38659</v>
      </c>
      <c r="AI29" s="139">
        <v>10302</v>
      </c>
      <c r="AJ29" s="139">
        <v>11565</v>
      </c>
      <c r="AK29" s="140">
        <v>60526</v>
      </c>
      <c r="AL29" s="138">
        <v>38372</v>
      </c>
      <c r="AM29" s="139">
        <v>10212</v>
      </c>
      <c r="AN29" s="139">
        <v>11505</v>
      </c>
      <c r="AO29" s="140">
        <v>60089</v>
      </c>
      <c r="AP29" s="138">
        <v>37593</v>
      </c>
      <c r="AQ29" s="139">
        <v>10075</v>
      </c>
      <c r="AR29" s="139">
        <v>11450</v>
      </c>
      <c r="AS29" s="140">
        <v>59118</v>
      </c>
      <c r="AT29" s="111"/>
      <c r="AX29"/>
      <c r="AY29"/>
      <c r="AZ29"/>
      <c r="BA29"/>
    </row>
    <row r="30" spans="1:53" ht="12.75" customHeight="1" x14ac:dyDescent="0.25">
      <c r="A30" s="116" t="s">
        <v>25</v>
      </c>
      <c r="B30" s="201">
        <v>1370</v>
      </c>
      <c r="C30" s="202">
        <v>324</v>
      </c>
      <c r="D30" s="202">
        <v>144</v>
      </c>
      <c r="E30" s="268">
        <v>1</v>
      </c>
      <c r="F30" s="268">
        <v>0</v>
      </c>
      <c r="G30" s="268">
        <v>83</v>
      </c>
      <c r="H30" s="203">
        <v>1922</v>
      </c>
      <c r="I30" s="108">
        <v>1343</v>
      </c>
      <c r="J30" s="108">
        <v>340</v>
      </c>
      <c r="K30" s="109">
        <v>172</v>
      </c>
      <c r="L30" s="109">
        <v>181</v>
      </c>
      <c r="M30" s="110">
        <v>2036</v>
      </c>
      <c r="N30" s="108">
        <v>1297</v>
      </c>
      <c r="O30" s="109">
        <v>351</v>
      </c>
      <c r="P30" s="109">
        <v>150</v>
      </c>
      <c r="Q30" s="110">
        <v>1798</v>
      </c>
      <c r="R30" s="108">
        <v>1240</v>
      </c>
      <c r="S30" s="109">
        <v>348</v>
      </c>
      <c r="T30" s="109">
        <v>150</v>
      </c>
      <c r="U30" s="110">
        <v>1738</v>
      </c>
      <c r="V30" s="108">
        <v>1173</v>
      </c>
      <c r="W30" s="109">
        <v>367</v>
      </c>
      <c r="X30" s="109">
        <v>176</v>
      </c>
      <c r="Y30" s="110">
        <v>1716</v>
      </c>
      <c r="Z30" s="108">
        <v>1154</v>
      </c>
      <c r="AA30" s="109">
        <v>371</v>
      </c>
      <c r="AB30" s="109">
        <v>164</v>
      </c>
      <c r="AC30" s="110">
        <v>1689</v>
      </c>
      <c r="AD30" s="108">
        <v>1144</v>
      </c>
      <c r="AE30" s="109">
        <v>344</v>
      </c>
      <c r="AF30" s="109">
        <v>182</v>
      </c>
      <c r="AG30" s="110">
        <v>1670</v>
      </c>
      <c r="AH30" s="108">
        <v>1119</v>
      </c>
      <c r="AI30" s="109">
        <v>345</v>
      </c>
      <c r="AJ30" s="109">
        <v>174</v>
      </c>
      <c r="AK30" s="110">
        <v>1638</v>
      </c>
      <c r="AL30" s="108">
        <v>1059</v>
      </c>
      <c r="AM30" s="109">
        <v>341</v>
      </c>
      <c r="AN30" s="109">
        <v>178</v>
      </c>
      <c r="AO30" s="110">
        <v>1578</v>
      </c>
      <c r="AP30" s="108">
        <v>1013</v>
      </c>
      <c r="AQ30" s="109">
        <v>325</v>
      </c>
      <c r="AR30" s="109">
        <v>175</v>
      </c>
      <c r="AS30" s="110">
        <v>1513</v>
      </c>
    </row>
    <row r="31" spans="1:53" ht="12.75" customHeight="1" x14ac:dyDescent="0.25">
      <c r="A31" s="116" t="s">
        <v>26</v>
      </c>
      <c r="B31" s="201">
        <v>74</v>
      </c>
      <c r="C31" s="202">
        <v>0</v>
      </c>
      <c r="D31" s="202">
        <v>1</v>
      </c>
      <c r="E31" s="268">
        <v>0</v>
      </c>
      <c r="F31" s="268">
        <v>0</v>
      </c>
      <c r="G31" s="268">
        <v>1</v>
      </c>
      <c r="H31" s="203">
        <v>76</v>
      </c>
      <c r="I31" s="108">
        <v>69</v>
      </c>
      <c r="J31" s="108">
        <v>0</v>
      </c>
      <c r="K31" s="109">
        <v>1</v>
      </c>
      <c r="L31" s="109">
        <v>0</v>
      </c>
      <c r="M31" s="110">
        <v>70</v>
      </c>
      <c r="N31" s="108">
        <v>64</v>
      </c>
      <c r="O31" s="109">
        <v>0</v>
      </c>
      <c r="P31" s="109">
        <v>2</v>
      </c>
      <c r="Q31" s="110">
        <v>66</v>
      </c>
      <c r="R31" s="108">
        <v>64</v>
      </c>
      <c r="S31" s="109">
        <v>1</v>
      </c>
      <c r="T31" s="109">
        <v>1</v>
      </c>
      <c r="U31" s="110">
        <v>66</v>
      </c>
      <c r="V31" s="108">
        <v>63</v>
      </c>
      <c r="W31" s="109">
        <v>0</v>
      </c>
      <c r="X31" s="109">
        <v>0</v>
      </c>
      <c r="Y31" s="110">
        <v>63</v>
      </c>
      <c r="Z31" s="108">
        <v>65</v>
      </c>
      <c r="AA31" s="109">
        <v>0</v>
      </c>
      <c r="AB31" s="109">
        <v>1</v>
      </c>
      <c r="AC31" s="110">
        <v>66</v>
      </c>
      <c r="AD31" s="108">
        <v>64</v>
      </c>
      <c r="AE31" s="109">
        <v>1</v>
      </c>
      <c r="AF31" s="109">
        <v>5</v>
      </c>
      <c r="AG31" s="110">
        <v>70</v>
      </c>
      <c r="AH31" s="108">
        <v>58</v>
      </c>
      <c r="AI31" s="109">
        <v>1</v>
      </c>
      <c r="AJ31" s="109">
        <v>4</v>
      </c>
      <c r="AK31" s="110">
        <v>63</v>
      </c>
      <c r="AL31" s="108">
        <v>61</v>
      </c>
      <c r="AM31" s="109">
        <v>0</v>
      </c>
      <c r="AN31" s="109">
        <v>1</v>
      </c>
      <c r="AO31" s="110">
        <v>62</v>
      </c>
      <c r="AP31" s="108">
        <v>56</v>
      </c>
      <c r="AQ31" s="109">
        <v>0</v>
      </c>
      <c r="AR31" s="109">
        <v>2</v>
      </c>
      <c r="AS31" s="110">
        <v>58</v>
      </c>
    </row>
    <row r="32" spans="1:53" ht="12.75" customHeight="1" x14ac:dyDescent="0.25">
      <c r="A32" s="116" t="s">
        <v>27</v>
      </c>
      <c r="B32" s="201">
        <v>167</v>
      </c>
      <c r="C32" s="202">
        <v>8</v>
      </c>
      <c r="D32" s="202">
        <v>5</v>
      </c>
      <c r="E32" s="268">
        <v>0</v>
      </c>
      <c r="F32" s="268">
        <v>0</v>
      </c>
      <c r="G32" s="268">
        <v>0</v>
      </c>
      <c r="H32" s="203">
        <v>180</v>
      </c>
      <c r="I32" s="108">
        <v>166</v>
      </c>
      <c r="J32" s="108">
        <v>7</v>
      </c>
      <c r="K32" s="109">
        <v>5</v>
      </c>
      <c r="L32" s="109">
        <v>0</v>
      </c>
      <c r="M32" s="110">
        <v>178</v>
      </c>
      <c r="N32" s="108">
        <v>166</v>
      </c>
      <c r="O32" s="109">
        <v>6</v>
      </c>
      <c r="P32" s="109">
        <v>3</v>
      </c>
      <c r="Q32" s="110">
        <v>175</v>
      </c>
      <c r="R32" s="108">
        <v>162</v>
      </c>
      <c r="S32" s="109">
        <v>6</v>
      </c>
      <c r="T32" s="109">
        <v>4</v>
      </c>
      <c r="U32" s="110">
        <v>172</v>
      </c>
      <c r="V32" s="108">
        <v>161</v>
      </c>
      <c r="W32" s="109">
        <v>7</v>
      </c>
      <c r="X32" s="109">
        <v>5</v>
      </c>
      <c r="Y32" s="110">
        <v>173</v>
      </c>
      <c r="Z32" s="108">
        <v>161</v>
      </c>
      <c r="AA32" s="109">
        <v>6</v>
      </c>
      <c r="AB32" s="109">
        <v>3</v>
      </c>
      <c r="AC32" s="110">
        <v>170</v>
      </c>
      <c r="AD32" s="108">
        <v>153</v>
      </c>
      <c r="AE32" s="109">
        <v>5</v>
      </c>
      <c r="AF32" s="109">
        <v>2</v>
      </c>
      <c r="AG32" s="110">
        <v>160</v>
      </c>
      <c r="AH32" s="108">
        <v>153</v>
      </c>
      <c r="AI32" s="109">
        <v>11</v>
      </c>
      <c r="AJ32" s="109">
        <v>1</v>
      </c>
      <c r="AK32" s="110">
        <v>165</v>
      </c>
      <c r="AL32" s="108">
        <v>156</v>
      </c>
      <c r="AM32" s="109">
        <v>7</v>
      </c>
      <c r="AN32" s="109">
        <v>0</v>
      </c>
      <c r="AO32" s="110">
        <v>163</v>
      </c>
      <c r="AP32" s="108">
        <v>149</v>
      </c>
      <c r="AQ32" s="109">
        <v>7</v>
      </c>
      <c r="AR32" s="109">
        <v>0</v>
      </c>
      <c r="AS32" s="110">
        <v>156</v>
      </c>
    </row>
    <row r="33" spans="1:53" ht="12.75" customHeight="1" x14ac:dyDescent="0.25">
      <c r="A33" s="116" t="s">
        <v>28</v>
      </c>
      <c r="B33" s="201">
        <v>63</v>
      </c>
      <c r="C33" s="202">
        <v>81</v>
      </c>
      <c r="D33" s="202">
        <v>116</v>
      </c>
      <c r="E33" s="268">
        <v>0</v>
      </c>
      <c r="F33" s="268">
        <v>0</v>
      </c>
      <c r="G33" s="268">
        <v>8</v>
      </c>
      <c r="H33" s="203">
        <v>268</v>
      </c>
      <c r="I33" s="108">
        <v>62</v>
      </c>
      <c r="J33" s="108">
        <v>92</v>
      </c>
      <c r="K33" s="109">
        <v>100</v>
      </c>
      <c r="L33" s="109">
        <v>8</v>
      </c>
      <c r="M33" s="110">
        <v>262</v>
      </c>
      <c r="N33" s="108">
        <v>57</v>
      </c>
      <c r="O33" s="109">
        <v>81</v>
      </c>
      <c r="P33" s="109">
        <v>107</v>
      </c>
      <c r="Q33" s="110">
        <v>245</v>
      </c>
      <c r="R33" s="108">
        <v>53</v>
      </c>
      <c r="S33" s="109">
        <v>84</v>
      </c>
      <c r="T33" s="109">
        <v>81</v>
      </c>
      <c r="U33" s="110">
        <v>218</v>
      </c>
      <c r="V33" s="108">
        <v>54</v>
      </c>
      <c r="W33" s="109">
        <v>73</v>
      </c>
      <c r="X33" s="109">
        <v>94</v>
      </c>
      <c r="Y33" s="110">
        <v>221</v>
      </c>
      <c r="Z33" s="108">
        <v>49</v>
      </c>
      <c r="AA33" s="109">
        <v>80</v>
      </c>
      <c r="AB33" s="109">
        <v>86</v>
      </c>
      <c r="AC33" s="110">
        <v>215</v>
      </c>
      <c r="AD33" s="108">
        <v>52</v>
      </c>
      <c r="AE33" s="109">
        <v>71</v>
      </c>
      <c r="AF33" s="109">
        <v>87</v>
      </c>
      <c r="AG33" s="110">
        <v>210</v>
      </c>
      <c r="AH33" s="108">
        <v>51</v>
      </c>
      <c r="AI33" s="109">
        <v>73</v>
      </c>
      <c r="AJ33" s="109">
        <v>73</v>
      </c>
      <c r="AK33" s="110">
        <v>197</v>
      </c>
      <c r="AL33" s="108">
        <v>46</v>
      </c>
      <c r="AM33" s="109">
        <v>66</v>
      </c>
      <c r="AN33" s="109">
        <v>66</v>
      </c>
      <c r="AO33" s="110">
        <v>178</v>
      </c>
      <c r="AP33" s="108">
        <v>43</v>
      </c>
      <c r="AQ33" s="109">
        <v>58</v>
      </c>
      <c r="AR33" s="109">
        <v>66</v>
      </c>
      <c r="AS33" s="110">
        <v>167</v>
      </c>
    </row>
    <row r="34" spans="1:53" ht="12.75" customHeight="1" x14ac:dyDescent="0.25">
      <c r="A34" s="116" t="s">
        <v>29</v>
      </c>
      <c r="B34" s="201">
        <v>0</v>
      </c>
      <c r="C34" s="202">
        <v>0</v>
      </c>
      <c r="D34" s="202">
        <v>0</v>
      </c>
      <c r="E34" s="268">
        <v>0</v>
      </c>
      <c r="F34" s="268">
        <v>0</v>
      </c>
      <c r="G34" s="268">
        <v>0</v>
      </c>
      <c r="H34" s="203">
        <v>0</v>
      </c>
      <c r="I34" s="108">
        <v>0</v>
      </c>
      <c r="J34" s="108">
        <v>0</v>
      </c>
      <c r="K34" s="109">
        <v>0</v>
      </c>
      <c r="L34" s="109">
        <v>0</v>
      </c>
      <c r="M34" s="110">
        <v>0</v>
      </c>
      <c r="N34" s="108">
        <v>0</v>
      </c>
      <c r="O34" s="109">
        <v>0</v>
      </c>
      <c r="P34" s="109">
        <v>0</v>
      </c>
      <c r="Q34" s="110">
        <v>0</v>
      </c>
      <c r="R34" s="108">
        <v>0</v>
      </c>
      <c r="S34" s="109">
        <v>0</v>
      </c>
      <c r="T34" s="109">
        <v>0</v>
      </c>
      <c r="U34" s="110">
        <v>0</v>
      </c>
      <c r="V34" s="108">
        <v>0</v>
      </c>
      <c r="W34" s="109">
        <v>0</v>
      </c>
      <c r="X34" s="109">
        <v>0</v>
      </c>
      <c r="Y34" s="110">
        <v>0</v>
      </c>
      <c r="Z34" s="108">
        <v>0</v>
      </c>
      <c r="AA34" s="109">
        <v>0</v>
      </c>
      <c r="AB34" s="109">
        <v>0</v>
      </c>
      <c r="AC34" s="110">
        <v>0</v>
      </c>
      <c r="AD34" s="108">
        <v>0</v>
      </c>
      <c r="AE34" s="109">
        <v>0</v>
      </c>
      <c r="AF34" s="109">
        <v>0</v>
      </c>
      <c r="AG34" s="110">
        <v>0</v>
      </c>
      <c r="AH34" s="108">
        <v>0</v>
      </c>
      <c r="AI34" s="109">
        <v>0</v>
      </c>
      <c r="AJ34" s="109">
        <v>0</v>
      </c>
      <c r="AK34" s="110">
        <v>0</v>
      </c>
      <c r="AL34" s="108">
        <v>0</v>
      </c>
      <c r="AM34" s="109">
        <v>0</v>
      </c>
      <c r="AN34" s="109">
        <v>0</v>
      </c>
      <c r="AO34" s="110">
        <v>0</v>
      </c>
      <c r="AP34" s="108">
        <v>0</v>
      </c>
      <c r="AQ34" s="109">
        <v>0</v>
      </c>
      <c r="AR34" s="109">
        <v>0</v>
      </c>
      <c r="AS34" s="110">
        <v>0</v>
      </c>
    </row>
    <row r="35" spans="1:53" ht="12.75" customHeight="1" x14ac:dyDescent="0.25">
      <c r="A35" s="118" t="s">
        <v>30</v>
      </c>
      <c r="B35" s="201">
        <v>1</v>
      </c>
      <c r="C35" s="202">
        <v>0</v>
      </c>
      <c r="D35" s="202">
        <v>122</v>
      </c>
      <c r="E35" s="268">
        <v>1</v>
      </c>
      <c r="F35" s="268">
        <v>0</v>
      </c>
      <c r="G35" s="268">
        <v>16</v>
      </c>
      <c r="H35" s="203">
        <v>140</v>
      </c>
      <c r="I35" s="108">
        <v>2</v>
      </c>
      <c r="J35" s="108">
        <v>1</v>
      </c>
      <c r="K35" s="109">
        <v>168</v>
      </c>
      <c r="L35" s="109">
        <v>66</v>
      </c>
      <c r="M35" s="110">
        <v>237</v>
      </c>
      <c r="N35" s="108">
        <v>1</v>
      </c>
      <c r="O35" s="109">
        <v>0</v>
      </c>
      <c r="P35" s="109">
        <v>104</v>
      </c>
      <c r="Q35" s="110">
        <v>105</v>
      </c>
      <c r="R35" s="108">
        <v>0</v>
      </c>
      <c r="S35" s="109">
        <v>0</v>
      </c>
      <c r="T35" s="109">
        <v>79</v>
      </c>
      <c r="U35" s="110">
        <v>79</v>
      </c>
      <c r="V35" s="108">
        <v>0</v>
      </c>
      <c r="W35" s="109">
        <v>0</v>
      </c>
      <c r="X35" s="109">
        <v>51</v>
      </c>
      <c r="Y35" s="110">
        <v>51</v>
      </c>
      <c r="Z35" s="108">
        <v>0</v>
      </c>
      <c r="AA35" s="109">
        <v>0</v>
      </c>
      <c r="AB35" s="109">
        <v>36</v>
      </c>
      <c r="AC35" s="110">
        <v>36</v>
      </c>
      <c r="AD35" s="108">
        <v>1</v>
      </c>
      <c r="AE35" s="109">
        <v>0</v>
      </c>
      <c r="AF35" s="109">
        <v>47</v>
      </c>
      <c r="AG35" s="110">
        <v>48</v>
      </c>
      <c r="AH35" s="108">
        <v>0</v>
      </c>
      <c r="AI35" s="109">
        <v>0</v>
      </c>
      <c r="AJ35" s="109">
        <v>58</v>
      </c>
      <c r="AK35" s="110">
        <v>58</v>
      </c>
      <c r="AL35" s="108">
        <v>0</v>
      </c>
      <c r="AM35" s="109">
        <v>0</v>
      </c>
      <c r="AN35" s="109">
        <v>90</v>
      </c>
      <c r="AO35" s="110">
        <v>90</v>
      </c>
      <c r="AP35" s="108">
        <v>3</v>
      </c>
      <c r="AQ35" s="109">
        <v>0</v>
      </c>
      <c r="AR35" s="109">
        <v>93</v>
      </c>
      <c r="AS35" s="110">
        <v>96</v>
      </c>
    </row>
    <row r="36" spans="1:53" s="240" customFormat="1" ht="25.5" x14ac:dyDescent="0.25">
      <c r="A36" s="238" t="s">
        <v>175</v>
      </c>
      <c r="B36" s="254">
        <v>1675</v>
      </c>
      <c r="C36" s="255">
        <v>413</v>
      </c>
      <c r="D36" s="255">
        <v>388</v>
      </c>
      <c r="E36" s="300">
        <v>2</v>
      </c>
      <c r="F36" s="270">
        <v>0</v>
      </c>
      <c r="G36" s="270">
        <v>108</v>
      </c>
      <c r="H36" s="256">
        <v>2586</v>
      </c>
      <c r="I36" s="254">
        <v>1642</v>
      </c>
      <c r="J36" s="254">
        <v>440</v>
      </c>
      <c r="K36" s="255">
        <v>446</v>
      </c>
      <c r="L36" s="255">
        <v>255</v>
      </c>
      <c r="M36" s="256">
        <v>2783</v>
      </c>
      <c r="N36" s="254">
        <v>1585</v>
      </c>
      <c r="O36" s="255">
        <v>438</v>
      </c>
      <c r="P36" s="255">
        <v>366</v>
      </c>
      <c r="Q36" s="256">
        <v>2389</v>
      </c>
      <c r="R36" s="254">
        <v>1519</v>
      </c>
      <c r="S36" s="255">
        <v>439</v>
      </c>
      <c r="T36" s="255">
        <v>315</v>
      </c>
      <c r="U36" s="256">
        <v>2273</v>
      </c>
      <c r="V36" s="254">
        <v>1451</v>
      </c>
      <c r="W36" s="255">
        <v>447</v>
      </c>
      <c r="X36" s="255">
        <v>326</v>
      </c>
      <c r="Y36" s="256">
        <v>2224</v>
      </c>
      <c r="Z36" s="254">
        <v>1429</v>
      </c>
      <c r="AA36" s="255">
        <v>457</v>
      </c>
      <c r="AB36" s="255">
        <v>290</v>
      </c>
      <c r="AC36" s="256">
        <v>2176</v>
      </c>
      <c r="AD36" s="254">
        <v>1414</v>
      </c>
      <c r="AE36" s="255">
        <v>421</v>
      </c>
      <c r="AF36" s="255">
        <v>323</v>
      </c>
      <c r="AG36" s="256">
        <v>2158</v>
      </c>
      <c r="AH36" s="254">
        <v>1381</v>
      </c>
      <c r="AI36" s="255">
        <v>430</v>
      </c>
      <c r="AJ36" s="255">
        <v>310</v>
      </c>
      <c r="AK36" s="256">
        <v>2121</v>
      </c>
      <c r="AL36" s="254">
        <v>1322</v>
      </c>
      <c r="AM36" s="255">
        <v>414</v>
      </c>
      <c r="AN36" s="255">
        <v>335</v>
      </c>
      <c r="AO36" s="256">
        <v>2071</v>
      </c>
      <c r="AP36" s="254">
        <v>1264</v>
      </c>
      <c r="AQ36" s="255">
        <v>390</v>
      </c>
      <c r="AR36" s="255">
        <v>336</v>
      </c>
      <c r="AS36" s="256">
        <v>1990</v>
      </c>
      <c r="AT36" s="239"/>
      <c r="AX36" s="121"/>
      <c r="AY36" s="121"/>
      <c r="AZ36" s="121"/>
      <c r="BA36" s="121"/>
    </row>
    <row r="37" spans="1:53" ht="12.75" customHeight="1" x14ac:dyDescent="0.25">
      <c r="A37" s="116" t="s">
        <v>98</v>
      </c>
      <c r="B37" s="201">
        <v>126</v>
      </c>
      <c r="C37" s="202">
        <v>0</v>
      </c>
      <c r="D37" s="202">
        <v>0</v>
      </c>
      <c r="E37" s="268">
        <v>0</v>
      </c>
      <c r="F37" s="268">
        <v>0</v>
      </c>
      <c r="G37" s="268">
        <v>0</v>
      </c>
      <c r="H37" s="203">
        <v>126</v>
      </c>
      <c r="I37" s="108">
        <v>130</v>
      </c>
      <c r="J37" s="108">
        <v>0</v>
      </c>
      <c r="K37" s="109">
        <v>0</v>
      </c>
      <c r="L37" s="109">
        <v>1</v>
      </c>
      <c r="M37" s="110">
        <v>131</v>
      </c>
      <c r="N37" s="108">
        <v>128</v>
      </c>
      <c r="O37" s="109">
        <v>1</v>
      </c>
      <c r="P37" s="109">
        <v>0</v>
      </c>
      <c r="Q37" s="110">
        <v>129</v>
      </c>
      <c r="R37" s="108">
        <v>124</v>
      </c>
      <c r="S37" s="109">
        <v>1</v>
      </c>
      <c r="T37" s="109">
        <v>0</v>
      </c>
      <c r="U37" s="110">
        <v>125</v>
      </c>
      <c r="V37" s="108">
        <v>125</v>
      </c>
      <c r="W37" s="109">
        <v>1</v>
      </c>
      <c r="X37" s="109">
        <v>0</v>
      </c>
      <c r="Y37" s="110">
        <v>126</v>
      </c>
      <c r="Z37" s="108">
        <v>148</v>
      </c>
      <c r="AA37" s="109">
        <v>3</v>
      </c>
      <c r="AB37" s="109">
        <v>0</v>
      </c>
      <c r="AC37" s="110">
        <v>151</v>
      </c>
      <c r="AD37" s="108">
        <v>199</v>
      </c>
      <c r="AE37" s="109">
        <v>1</v>
      </c>
      <c r="AF37" s="109">
        <v>0</v>
      </c>
      <c r="AG37" s="110">
        <v>200</v>
      </c>
      <c r="AH37" s="108">
        <v>256</v>
      </c>
      <c r="AI37" s="109">
        <v>1</v>
      </c>
      <c r="AJ37" s="109">
        <v>1</v>
      </c>
      <c r="AK37" s="110">
        <v>258</v>
      </c>
      <c r="AL37" s="108">
        <v>317</v>
      </c>
      <c r="AM37" s="109">
        <v>4</v>
      </c>
      <c r="AN37" s="109">
        <v>0</v>
      </c>
      <c r="AO37" s="110">
        <v>321</v>
      </c>
      <c r="AP37" s="108">
        <v>326</v>
      </c>
      <c r="AQ37" s="109">
        <v>5</v>
      </c>
      <c r="AR37" s="109">
        <v>2</v>
      </c>
      <c r="AS37" s="110">
        <v>333</v>
      </c>
    </row>
    <row r="38" spans="1:53" ht="12.75" customHeight="1" x14ac:dyDescent="0.25">
      <c r="A38" s="116" t="s">
        <v>31</v>
      </c>
      <c r="B38" s="201">
        <v>1111</v>
      </c>
      <c r="C38" s="202">
        <v>24</v>
      </c>
      <c r="D38" s="202">
        <v>4</v>
      </c>
      <c r="E38" s="268">
        <v>0</v>
      </c>
      <c r="F38" s="268">
        <v>0</v>
      </c>
      <c r="G38" s="268">
        <v>10</v>
      </c>
      <c r="H38" s="203">
        <v>1149</v>
      </c>
      <c r="I38" s="108">
        <v>1065</v>
      </c>
      <c r="J38" s="108">
        <v>18</v>
      </c>
      <c r="K38" s="109">
        <v>5</v>
      </c>
      <c r="L38" s="109">
        <v>6</v>
      </c>
      <c r="M38" s="110">
        <v>1094</v>
      </c>
      <c r="N38" s="108">
        <v>1025</v>
      </c>
      <c r="O38" s="109">
        <v>25</v>
      </c>
      <c r="P38" s="109">
        <v>9</v>
      </c>
      <c r="Q38" s="110">
        <v>1059</v>
      </c>
      <c r="R38" s="108">
        <v>998</v>
      </c>
      <c r="S38" s="109">
        <v>29</v>
      </c>
      <c r="T38" s="109">
        <v>8</v>
      </c>
      <c r="U38" s="110">
        <v>1035</v>
      </c>
      <c r="V38" s="108">
        <v>1003</v>
      </c>
      <c r="W38" s="109">
        <v>26</v>
      </c>
      <c r="X38" s="109">
        <v>3</v>
      </c>
      <c r="Y38" s="110">
        <v>1032</v>
      </c>
      <c r="Z38" s="108">
        <v>1046</v>
      </c>
      <c r="AA38" s="109">
        <v>33</v>
      </c>
      <c r="AB38" s="109">
        <v>6</v>
      </c>
      <c r="AC38" s="110">
        <v>1085</v>
      </c>
      <c r="AD38" s="108">
        <v>1345</v>
      </c>
      <c r="AE38" s="109">
        <v>38</v>
      </c>
      <c r="AF38" s="109">
        <v>22</v>
      </c>
      <c r="AG38" s="110">
        <v>1405</v>
      </c>
      <c r="AH38" s="108">
        <v>1380</v>
      </c>
      <c r="AI38" s="109">
        <v>57</v>
      </c>
      <c r="AJ38" s="109">
        <v>13</v>
      </c>
      <c r="AK38" s="110">
        <v>1450</v>
      </c>
      <c r="AL38" s="108">
        <v>1534</v>
      </c>
      <c r="AM38" s="109">
        <v>71</v>
      </c>
      <c r="AN38" s="109">
        <v>17</v>
      </c>
      <c r="AO38" s="110">
        <v>1622</v>
      </c>
      <c r="AP38" s="108">
        <v>1496</v>
      </c>
      <c r="AQ38" s="109">
        <v>84</v>
      </c>
      <c r="AR38" s="109">
        <v>20</v>
      </c>
      <c r="AS38" s="110">
        <v>1600</v>
      </c>
    </row>
    <row r="39" spans="1:53" ht="12.75" customHeight="1" x14ac:dyDescent="0.25">
      <c r="A39" s="116" t="s">
        <v>32</v>
      </c>
      <c r="B39" s="201">
        <v>48</v>
      </c>
      <c r="C39" s="202">
        <v>57</v>
      </c>
      <c r="D39" s="202">
        <v>13</v>
      </c>
      <c r="E39" s="268">
        <v>0</v>
      </c>
      <c r="F39" s="268">
        <v>0</v>
      </c>
      <c r="G39" s="268">
        <v>0</v>
      </c>
      <c r="H39" s="203">
        <v>118</v>
      </c>
      <c r="I39" s="108">
        <v>36</v>
      </c>
      <c r="J39" s="108">
        <v>53</v>
      </c>
      <c r="K39" s="109">
        <v>14</v>
      </c>
      <c r="L39" s="109">
        <v>1</v>
      </c>
      <c r="M39" s="110">
        <v>104</v>
      </c>
      <c r="N39" s="108">
        <v>37</v>
      </c>
      <c r="O39" s="109">
        <v>49</v>
      </c>
      <c r="P39" s="109">
        <v>6</v>
      </c>
      <c r="Q39" s="110">
        <v>92</v>
      </c>
      <c r="R39" s="108">
        <v>39</v>
      </c>
      <c r="S39" s="109">
        <v>37</v>
      </c>
      <c r="T39" s="109">
        <v>7</v>
      </c>
      <c r="U39" s="110">
        <v>83</v>
      </c>
      <c r="V39" s="108">
        <v>38</v>
      </c>
      <c r="W39" s="109">
        <v>46</v>
      </c>
      <c r="X39" s="109">
        <v>10</v>
      </c>
      <c r="Y39" s="110">
        <v>94</v>
      </c>
      <c r="Z39" s="108">
        <v>39</v>
      </c>
      <c r="AA39" s="109">
        <v>53</v>
      </c>
      <c r="AB39" s="109">
        <v>8</v>
      </c>
      <c r="AC39" s="110">
        <v>100</v>
      </c>
      <c r="AD39" s="108">
        <v>49</v>
      </c>
      <c r="AE39" s="109">
        <v>49</v>
      </c>
      <c r="AF39" s="109">
        <v>17</v>
      </c>
      <c r="AG39" s="110">
        <v>115</v>
      </c>
      <c r="AH39" s="108">
        <v>61</v>
      </c>
      <c r="AI39" s="109">
        <v>53</v>
      </c>
      <c r="AJ39" s="109">
        <v>14</v>
      </c>
      <c r="AK39" s="110">
        <v>128</v>
      </c>
      <c r="AL39" s="108">
        <v>67</v>
      </c>
      <c r="AM39" s="109">
        <v>41</v>
      </c>
      <c r="AN39" s="109">
        <v>6</v>
      </c>
      <c r="AO39" s="110">
        <v>114</v>
      </c>
      <c r="AP39" s="108">
        <v>70</v>
      </c>
      <c r="AQ39" s="109">
        <v>39</v>
      </c>
      <c r="AR39" s="109">
        <v>2</v>
      </c>
      <c r="AS39" s="110">
        <v>111</v>
      </c>
    </row>
    <row r="40" spans="1:53" ht="12.75" customHeight="1" x14ac:dyDescent="0.25">
      <c r="A40" s="116" t="s">
        <v>33</v>
      </c>
      <c r="B40" s="201">
        <v>9128</v>
      </c>
      <c r="C40" s="202">
        <v>418</v>
      </c>
      <c r="D40" s="202">
        <v>173</v>
      </c>
      <c r="E40" s="268">
        <v>3</v>
      </c>
      <c r="F40" s="268">
        <v>1</v>
      </c>
      <c r="G40" s="268">
        <v>254</v>
      </c>
      <c r="H40" s="203">
        <v>9977</v>
      </c>
      <c r="I40" s="108">
        <v>8455</v>
      </c>
      <c r="J40" s="108">
        <v>435</v>
      </c>
      <c r="K40" s="109">
        <v>170</v>
      </c>
      <c r="L40" s="109">
        <v>225</v>
      </c>
      <c r="M40" s="110">
        <v>9285</v>
      </c>
      <c r="N40" s="108">
        <v>7788</v>
      </c>
      <c r="O40" s="109">
        <v>439</v>
      </c>
      <c r="P40" s="109">
        <v>179</v>
      </c>
      <c r="Q40" s="110">
        <v>8406</v>
      </c>
      <c r="R40" s="108">
        <v>7611</v>
      </c>
      <c r="S40" s="109">
        <v>446</v>
      </c>
      <c r="T40" s="109">
        <v>153</v>
      </c>
      <c r="U40" s="110">
        <v>8210</v>
      </c>
      <c r="V40" s="108">
        <v>7636</v>
      </c>
      <c r="W40" s="109">
        <v>438</v>
      </c>
      <c r="X40" s="109">
        <v>166</v>
      </c>
      <c r="Y40" s="110">
        <v>8240</v>
      </c>
      <c r="Z40" s="108">
        <v>7671</v>
      </c>
      <c r="AA40" s="109">
        <v>464</v>
      </c>
      <c r="AB40" s="109">
        <v>171</v>
      </c>
      <c r="AC40" s="110">
        <v>8306</v>
      </c>
      <c r="AD40" s="108">
        <v>8106</v>
      </c>
      <c r="AE40" s="109">
        <v>513</v>
      </c>
      <c r="AF40" s="109">
        <v>255</v>
      </c>
      <c r="AG40" s="110">
        <v>8874</v>
      </c>
      <c r="AH40" s="108">
        <v>8517</v>
      </c>
      <c r="AI40" s="109">
        <v>612</v>
      </c>
      <c r="AJ40" s="109">
        <v>249</v>
      </c>
      <c r="AK40" s="110">
        <v>9378</v>
      </c>
      <c r="AL40" s="108">
        <v>9138</v>
      </c>
      <c r="AM40" s="109">
        <v>708</v>
      </c>
      <c r="AN40" s="109">
        <v>271</v>
      </c>
      <c r="AO40" s="110">
        <v>10117</v>
      </c>
      <c r="AP40" s="108">
        <v>9051</v>
      </c>
      <c r="AQ40" s="109">
        <v>748</v>
      </c>
      <c r="AR40" s="109">
        <v>375</v>
      </c>
      <c r="AS40" s="110">
        <v>10174</v>
      </c>
    </row>
    <row r="41" spans="1:53" ht="12.75" customHeight="1" x14ac:dyDescent="0.25">
      <c r="A41" s="118" t="s">
        <v>34</v>
      </c>
      <c r="B41" s="201">
        <v>0</v>
      </c>
      <c r="C41" s="202">
        <v>0</v>
      </c>
      <c r="D41" s="202">
        <v>0</v>
      </c>
      <c r="E41" s="268">
        <v>0</v>
      </c>
      <c r="F41" s="268">
        <v>0</v>
      </c>
      <c r="G41" s="268">
        <v>0</v>
      </c>
      <c r="H41" s="203">
        <v>0</v>
      </c>
      <c r="I41" s="108">
        <v>0</v>
      </c>
      <c r="J41" s="108">
        <v>0</v>
      </c>
      <c r="K41" s="109">
        <v>0</v>
      </c>
      <c r="L41" s="109">
        <v>0</v>
      </c>
      <c r="M41" s="110">
        <v>0</v>
      </c>
      <c r="N41" s="108">
        <v>0</v>
      </c>
      <c r="O41" s="109">
        <v>0</v>
      </c>
      <c r="P41" s="109">
        <v>0</v>
      </c>
      <c r="Q41" s="110">
        <v>0</v>
      </c>
      <c r="R41" s="108">
        <v>0</v>
      </c>
      <c r="S41" s="109">
        <v>0</v>
      </c>
      <c r="T41" s="109">
        <v>0</v>
      </c>
      <c r="U41" s="110">
        <v>0</v>
      </c>
      <c r="V41" s="108">
        <v>0</v>
      </c>
      <c r="W41" s="109">
        <v>0</v>
      </c>
      <c r="X41" s="109">
        <v>0</v>
      </c>
      <c r="Y41" s="110">
        <v>0</v>
      </c>
      <c r="Z41" s="108">
        <v>0</v>
      </c>
      <c r="AA41" s="109">
        <v>0</v>
      </c>
      <c r="AB41" s="109">
        <v>0</v>
      </c>
      <c r="AC41" s="110">
        <v>0</v>
      </c>
      <c r="AD41" s="108">
        <v>0</v>
      </c>
      <c r="AE41" s="109">
        <v>0</v>
      </c>
      <c r="AF41" s="109">
        <v>0</v>
      </c>
      <c r="AG41" s="110">
        <v>0</v>
      </c>
      <c r="AH41" s="108">
        <v>0</v>
      </c>
      <c r="AI41" s="109">
        <v>0</v>
      </c>
      <c r="AJ41" s="109">
        <v>0</v>
      </c>
      <c r="AK41" s="110">
        <v>0</v>
      </c>
      <c r="AL41" s="108">
        <v>0</v>
      </c>
      <c r="AM41" s="109">
        <v>0</v>
      </c>
      <c r="AN41" s="109">
        <v>0</v>
      </c>
      <c r="AO41" s="110">
        <v>0</v>
      </c>
      <c r="AP41" s="108">
        <v>0</v>
      </c>
      <c r="AQ41" s="109">
        <v>0</v>
      </c>
      <c r="AR41" s="109">
        <v>0</v>
      </c>
      <c r="AS41" s="110">
        <v>0</v>
      </c>
    </row>
    <row r="42" spans="1:53" s="65" customFormat="1" ht="12.75" customHeight="1" x14ac:dyDescent="0.25">
      <c r="A42" s="137" t="s">
        <v>35</v>
      </c>
      <c r="B42" s="138">
        <v>10413</v>
      </c>
      <c r="C42" s="139">
        <v>499</v>
      </c>
      <c r="D42" s="139">
        <v>190</v>
      </c>
      <c r="E42" s="269">
        <v>3</v>
      </c>
      <c r="F42" s="269">
        <v>1</v>
      </c>
      <c r="G42" s="269">
        <v>264</v>
      </c>
      <c r="H42" s="140">
        <v>11370</v>
      </c>
      <c r="I42" s="138">
        <v>9686</v>
      </c>
      <c r="J42" s="138">
        <v>506</v>
      </c>
      <c r="K42" s="139">
        <v>189</v>
      </c>
      <c r="L42" s="139">
        <v>233</v>
      </c>
      <c r="M42" s="140">
        <v>10614</v>
      </c>
      <c r="N42" s="138">
        <v>8978</v>
      </c>
      <c r="O42" s="139">
        <v>514</v>
      </c>
      <c r="P42" s="139">
        <v>194</v>
      </c>
      <c r="Q42" s="140">
        <v>9686</v>
      </c>
      <c r="R42" s="138">
        <v>8772</v>
      </c>
      <c r="S42" s="139">
        <v>513</v>
      </c>
      <c r="T42" s="139">
        <v>168</v>
      </c>
      <c r="U42" s="140">
        <v>9453</v>
      </c>
      <c r="V42" s="138">
        <v>8802</v>
      </c>
      <c r="W42" s="139">
        <v>511</v>
      </c>
      <c r="X42" s="139">
        <v>179</v>
      </c>
      <c r="Y42" s="140">
        <v>9492</v>
      </c>
      <c r="Z42" s="138">
        <v>8904</v>
      </c>
      <c r="AA42" s="139">
        <v>553</v>
      </c>
      <c r="AB42" s="139">
        <v>185</v>
      </c>
      <c r="AC42" s="140">
        <v>9642</v>
      </c>
      <c r="AD42" s="138">
        <v>9699</v>
      </c>
      <c r="AE42" s="139">
        <v>601</v>
      </c>
      <c r="AF42" s="139">
        <v>294</v>
      </c>
      <c r="AG42" s="140">
        <v>10594</v>
      </c>
      <c r="AH42" s="138">
        <v>10214</v>
      </c>
      <c r="AI42" s="139">
        <v>723</v>
      </c>
      <c r="AJ42" s="139">
        <v>277</v>
      </c>
      <c r="AK42" s="140">
        <v>11214</v>
      </c>
      <c r="AL42" s="138">
        <v>11056</v>
      </c>
      <c r="AM42" s="139">
        <v>824</v>
      </c>
      <c r="AN42" s="139">
        <v>294</v>
      </c>
      <c r="AO42" s="140">
        <v>12174</v>
      </c>
      <c r="AP42" s="138">
        <v>10943</v>
      </c>
      <c r="AQ42" s="139">
        <v>876</v>
      </c>
      <c r="AR42" s="139">
        <v>399</v>
      </c>
      <c r="AS42" s="140">
        <v>12218</v>
      </c>
      <c r="AT42" s="111"/>
      <c r="AX42"/>
      <c r="AY42"/>
      <c r="AZ42"/>
      <c r="BA42"/>
    </row>
    <row r="43" spans="1:53" s="65" customFormat="1" ht="12.75" customHeight="1" x14ac:dyDescent="0.25">
      <c r="A43" s="137" t="s">
        <v>179</v>
      </c>
      <c r="B43" s="280">
        <v>0</v>
      </c>
      <c r="C43" s="281">
        <v>0</v>
      </c>
      <c r="D43" s="281">
        <v>0</v>
      </c>
      <c r="E43" s="282">
        <v>1</v>
      </c>
      <c r="F43" s="282">
        <v>2</v>
      </c>
      <c r="G43" s="282">
        <v>1136</v>
      </c>
      <c r="H43" s="283">
        <v>1139</v>
      </c>
      <c r="I43" s="280">
        <v>0</v>
      </c>
      <c r="J43" s="280">
        <v>0</v>
      </c>
      <c r="K43" s="281">
        <v>0</v>
      </c>
      <c r="L43" s="281">
        <v>2113</v>
      </c>
      <c r="M43" s="283">
        <v>2113</v>
      </c>
      <c r="N43" s="280">
        <v>0</v>
      </c>
      <c r="O43" s="281">
        <v>0</v>
      </c>
      <c r="P43" s="281">
        <v>0</v>
      </c>
      <c r="Q43" s="283">
        <v>0</v>
      </c>
      <c r="R43" s="280">
        <v>0</v>
      </c>
      <c r="S43" s="281">
        <v>0</v>
      </c>
      <c r="T43" s="281">
        <v>0</v>
      </c>
      <c r="U43" s="283">
        <v>0</v>
      </c>
      <c r="V43" s="280">
        <v>0</v>
      </c>
      <c r="W43" s="281">
        <v>0</v>
      </c>
      <c r="X43" s="281">
        <v>0</v>
      </c>
      <c r="Y43" s="283">
        <v>0</v>
      </c>
      <c r="Z43" s="280">
        <v>0</v>
      </c>
      <c r="AA43" s="281">
        <v>0</v>
      </c>
      <c r="AB43" s="281">
        <v>0</v>
      </c>
      <c r="AC43" s="283">
        <v>0</v>
      </c>
      <c r="AD43" s="280">
        <v>0</v>
      </c>
      <c r="AE43" s="281">
        <v>0</v>
      </c>
      <c r="AF43" s="281">
        <v>0</v>
      </c>
      <c r="AG43" s="283">
        <v>0</v>
      </c>
      <c r="AH43" s="280">
        <v>0</v>
      </c>
      <c r="AI43" s="281">
        <v>0</v>
      </c>
      <c r="AJ43" s="281">
        <v>0</v>
      </c>
      <c r="AK43" s="283">
        <v>0</v>
      </c>
      <c r="AL43" s="280">
        <v>0</v>
      </c>
      <c r="AM43" s="281">
        <v>0</v>
      </c>
      <c r="AN43" s="281">
        <v>0</v>
      </c>
      <c r="AO43" s="283">
        <v>0</v>
      </c>
      <c r="AP43" s="280">
        <v>0</v>
      </c>
      <c r="AQ43" s="281">
        <v>0</v>
      </c>
      <c r="AR43" s="281">
        <v>0</v>
      </c>
      <c r="AS43" s="283">
        <v>0</v>
      </c>
      <c r="AT43" s="111"/>
      <c r="AX43"/>
      <c r="AY43"/>
      <c r="AZ43"/>
      <c r="BA43"/>
    </row>
    <row r="44" spans="1:53" s="65" customFormat="1" ht="12.75" customHeight="1" thickBot="1" x14ac:dyDescent="0.3">
      <c r="A44" s="141" t="s">
        <v>143</v>
      </c>
      <c r="B44" s="142">
        <v>196140</v>
      </c>
      <c r="C44" s="143">
        <v>57543</v>
      </c>
      <c r="D44" s="143">
        <v>54219</v>
      </c>
      <c r="E44" s="271">
        <v>226</v>
      </c>
      <c r="F44" s="271">
        <v>138</v>
      </c>
      <c r="G44" s="271">
        <v>24954</v>
      </c>
      <c r="H44" s="144">
        <v>333220</v>
      </c>
      <c r="I44" s="142">
        <v>180260</v>
      </c>
      <c r="J44" s="142">
        <v>68161</v>
      </c>
      <c r="K44" s="143">
        <v>63488</v>
      </c>
      <c r="L44" s="143">
        <v>23554</v>
      </c>
      <c r="M44" s="144">
        <v>335463</v>
      </c>
      <c r="N44" s="142">
        <v>163359</v>
      </c>
      <c r="O44" s="143">
        <v>75243</v>
      </c>
      <c r="P44" s="143">
        <v>57136</v>
      </c>
      <c r="Q44" s="144">
        <v>295738</v>
      </c>
      <c r="R44" s="142">
        <v>151848</v>
      </c>
      <c r="S44" s="143">
        <v>79401</v>
      </c>
      <c r="T44" s="143">
        <v>53617</v>
      </c>
      <c r="U44" s="144">
        <v>284866</v>
      </c>
      <c r="V44" s="142">
        <v>146661</v>
      </c>
      <c r="W44" s="143">
        <v>78400</v>
      </c>
      <c r="X44" s="143">
        <v>54665</v>
      </c>
      <c r="Y44" s="144">
        <v>279726</v>
      </c>
      <c r="Z44" s="142">
        <v>143800</v>
      </c>
      <c r="AA44" s="143">
        <v>78691</v>
      </c>
      <c r="AB44" s="143">
        <v>51830</v>
      </c>
      <c r="AC44" s="144">
        <v>274321</v>
      </c>
      <c r="AD44" s="142">
        <v>144851</v>
      </c>
      <c r="AE44" s="143">
        <v>79093</v>
      </c>
      <c r="AF44" s="143">
        <v>47741</v>
      </c>
      <c r="AG44" s="144">
        <v>271685</v>
      </c>
      <c r="AH44" s="142">
        <v>145638</v>
      </c>
      <c r="AI44" s="143">
        <v>78696</v>
      </c>
      <c r="AJ44" s="143">
        <v>48247</v>
      </c>
      <c r="AK44" s="144">
        <v>272581</v>
      </c>
      <c r="AL44" s="142">
        <v>145406</v>
      </c>
      <c r="AM44" s="143">
        <v>78165</v>
      </c>
      <c r="AN44" s="143">
        <v>49730</v>
      </c>
      <c r="AO44" s="144">
        <v>273301</v>
      </c>
      <c r="AP44" s="142">
        <v>142280</v>
      </c>
      <c r="AQ44" s="143">
        <v>77444</v>
      </c>
      <c r="AR44" s="143">
        <v>50996</v>
      </c>
      <c r="AS44" s="144">
        <v>270720</v>
      </c>
      <c r="AT44" s="111"/>
      <c r="AX44"/>
      <c r="AY44"/>
      <c r="AZ44"/>
      <c r="BA44"/>
    </row>
    <row r="46" spans="1:53" ht="12.75" customHeight="1" thickBot="1" x14ac:dyDescent="0.3">
      <c r="A46" s="34" t="s">
        <v>144</v>
      </c>
    </row>
    <row r="47" spans="1:53" ht="24.6" customHeight="1" x14ac:dyDescent="0.25">
      <c r="A47" s="313" t="s">
        <v>122</v>
      </c>
      <c r="B47" s="276" t="s">
        <v>196</v>
      </c>
      <c r="C47" s="213" t="s">
        <v>196</v>
      </c>
      <c r="D47" s="213" t="s">
        <v>196</v>
      </c>
      <c r="E47" s="213" t="s">
        <v>195</v>
      </c>
      <c r="F47" s="213" t="s">
        <v>195</v>
      </c>
      <c r="G47" s="277" t="s">
        <v>199</v>
      </c>
      <c r="H47" s="214" t="s">
        <v>196</v>
      </c>
      <c r="I47" s="213" t="s">
        <v>180</v>
      </c>
      <c r="J47" s="213" t="s">
        <v>180</v>
      </c>
      <c r="K47" s="213" t="s">
        <v>180</v>
      </c>
      <c r="L47" s="213" t="s">
        <v>188</v>
      </c>
      <c r="M47" s="214" t="s">
        <v>180</v>
      </c>
      <c r="N47" s="212" t="s">
        <v>169</v>
      </c>
      <c r="O47" s="213" t="s">
        <v>169</v>
      </c>
      <c r="P47" s="213" t="s">
        <v>169</v>
      </c>
      <c r="Q47" s="214" t="s">
        <v>169</v>
      </c>
      <c r="R47" s="212" t="s">
        <v>158</v>
      </c>
      <c r="S47" s="213" t="s">
        <v>158</v>
      </c>
      <c r="T47" s="213" t="s">
        <v>158</v>
      </c>
      <c r="U47" s="214" t="s">
        <v>158</v>
      </c>
      <c r="V47" s="212" t="s">
        <v>103</v>
      </c>
      <c r="W47" s="213" t="s">
        <v>103</v>
      </c>
      <c r="X47" s="213" t="s">
        <v>103</v>
      </c>
      <c r="Y47" s="214" t="s">
        <v>103</v>
      </c>
      <c r="Z47" s="212" t="s">
        <v>58</v>
      </c>
      <c r="AA47" s="213" t="s">
        <v>58</v>
      </c>
      <c r="AB47" s="213" t="s">
        <v>58</v>
      </c>
      <c r="AC47" s="214" t="s">
        <v>58</v>
      </c>
      <c r="AD47" s="212" t="s">
        <v>53</v>
      </c>
      <c r="AE47" s="213" t="s">
        <v>53</v>
      </c>
      <c r="AF47" s="213" t="s">
        <v>53</v>
      </c>
      <c r="AG47" s="214" t="s">
        <v>53</v>
      </c>
      <c r="AH47" s="212" t="s">
        <v>47</v>
      </c>
      <c r="AI47" s="213" t="s">
        <v>47</v>
      </c>
      <c r="AJ47" s="213" t="s">
        <v>47</v>
      </c>
      <c r="AK47" s="214" t="s">
        <v>47</v>
      </c>
      <c r="AL47" s="212" t="s">
        <v>46</v>
      </c>
      <c r="AM47" s="213" t="s">
        <v>46</v>
      </c>
      <c r="AN47" s="213" t="s">
        <v>46</v>
      </c>
      <c r="AO47" s="214" t="s">
        <v>46</v>
      </c>
      <c r="AP47" s="212" t="s">
        <v>40</v>
      </c>
      <c r="AQ47" s="213" t="s">
        <v>40</v>
      </c>
      <c r="AR47" s="213" t="s">
        <v>40</v>
      </c>
      <c r="AS47" s="214" t="s">
        <v>40</v>
      </c>
    </row>
    <row r="48" spans="1:53" ht="12.75" customHeight="1" x14ac:dyDescent="0.25">
      <c r="A48" s="314"/>
      <c r="B48" s="135" t="s">
        <v>36</v>
      </c>
      <c r="C48" s="288" t="s">
        <v>37</v>
      </c>
      <c r="D48" s="288" t="s">
        <v>38</v>
      </c>
      <c r="E48" s="288" t="s">
        <v>36</v>
      </c>
      <c r="F48" s="288" t="s">
        <v>37</v>
      </c>
      <c r="G48" s="135" t="s">
        <v>38</v>
      </c>
      <c r="H48" s="136" t="s">
        <v>109</v>
      </c>
      <c r="I48" s="134" t="s">
        <v>36</v>
      </c>
      <c r="J48" s="134" t="s">
        <v>37</v>
      </c>
      <c r="K48" s="134" t="s">
        <v>38</v>
      </c>
      <c r="L48" s="135" t="s">
        <v>38</v>
      </c>
      <c r="M48" s="136" t="s">
        <v>109</v>
      </c>
      <c r="N48" s="134" t="s">
        <v>36</v>
      </c>
      <c r="O48" s="134" t="s">
        <v>37</v>
      </c>
      <c r="P48" s="135" t="s">
        <v>38</v>
      </c>
      <c r="Q48" s="136" t="s">
        <v>109</v>
      </c>
      <c r="R48" s="134" t="s">
        <v>36</v>
      </c>
      <c r="S48" s="134" t="s">
        <v>37</v>
      </c>
      <c r="T48" s="135" t="s">
        <v>38</v>
      </c>
      <c r="U48" s="136" t="s">
        <v>109</v>
      </c>
      <c r="V48" s="134" t="s">
        <v>36</v>
      </c>
      <c r="W48" s="134" t="s">
        <v>37</v>
      </c>
      <c r="X48" s="135" t="s">
        <v>38</v>
      </c>
      <c r="Y48" s="136" t="s">
        <v>109</v>
      </c>
      <c r="Z48" s="134" t="s">
        <v>36</v>
      </c>
      <c r="AA48" s="134" t="s">
        <v>37</v>
      </c>
      <c r="AB48" s="135" t="s">
        <v>38</v>
      </c>
      <c r="AC48" s="136" t="s">
        <v>109</v>
      </c>
      <c r="AD48" s="134" t="s">
        <v>36</v>
      </c>
      <c r="AE48" s="134" t="s">
        <v>37</v>
      </c>
      <c r="AF48" s="135" t="s">
        <v>38</v>
      </c>
      <c r="AG48" s="136" t="s">
        <v>109</v>
      </c>
      <c r="AH48" s="134" t="s">
        <v>36</v>
      </c>
      <c r="AI48" s="134" t="s">
        <v>37</v>
      </c>
      <c r="AJ48" s="135" t="s">
        <v>38</v>
      </c>
      <c r="AK48" s="136" t="s">
        <v>109</v>
      </c>
      <c r="AL48" s="134" t="s">
        <v>36</v>
      </c>
      <c r="AM48" s="134" t="s">
        <v>37</v>
      </c>
      <c r="AN48" s="135" t="s">
        <v>38</v>
      </c>
      <c r="AO48" s="136" t="s">
        <v>109</v>
      </c>
      <c r="AP48" s="134" t="s">
        <v>36</v>
      </c>
      <c r="AQ48" s="134" t="s">
        <v>37</v>
      </c>
      <c r="AR48" s="135" t="s">
        <v>38</v>
      </c>
      <c r="AS48" s="136" t="s">
        <v>109</v>
      </c>
    </row>
    <row r="49" spans="1:53" ht="12.75" customHeight="1" x14ac:dyDescent="0.25">
      <c r="A49" s="115" t="s">
        <v>1</v>
      </c>
      <c r="B49" s="220">
        <v>14832.239799999999</v>
      </c>
      <c r="C49" s="221">
        <v>5520.2466999999997</v>
      </c>
      <c r="D49" s="221">
        <v>823.07889999999998</v>
      </c>
      <c r="E49" s="272">
        <v>6.3074000000000003</v>
      </c>
      <c r="F49" s="272">
        <v>17.690300000000001</v>
      </c>
      <c r="G49" s="272">
        <v>1252.6088</v>
      </c>
      <c r="H49" s="222">
        <f>SUM(B49:G49)</f>
        <v>22452.171900000001</v>
      </c>
      <c r="I49" s="109">
        <v>13898.989</v>
      </c>
      <c r="J49" s="108">
        <v>7945.8931000000002</v>
      </c>
      <c r="K49" s="109">
        <v>997.95619999999997</v>
      </c>
      <c r="L49" s="109">
        <v>556.46050000000002</v>
      </c>
      <c r="M49" s="110">
        <v>23399.2988</v>
      </c>
      <c r="N49" s="108">
        <v>14034.4802</v>
      </c>
      <c r="O49" s="109">
        <v>8885.009</v>
      </c>
      <c r="P49" s="109">
        <v>954.4828</v>
      </c>
      <c r="Q49" s="110">
        <v>23873.972000000002</v>
      </c>
      <c r="R49" s="108">
        <v>13766.551100000001</v>
      </c>
      <c r="S49" s="109">
        <v>10085.59</v>
      </c>
      <c r="T49" s="109">
        <v>1113.2598</v>
      </c>
      <c r="U49" s="110">
        <v>24965.400900000001</v>
      </c>
      <c r="V49" s="108">
        <v>13960</v>
      </c>
      <c r="W49" s="109">
        <v>10213</v>
      </c>
      <c r="X49" s="109">
        <v>1202</v>
      </c>
      <c r="Y49" s="110">
        <v>25376</v>
      </c>
      <c r="Z49" s="108">
        <v>14447.057100000002</v>
      </c>
      <c r="AA49" s="109">
        <v>10256.6839</v>
      </c>
      <c r="AB49" s="109">
        <v>1157.2139999999999</v>
      </c>
      <c r="AC49" s="110">
        <v>25860.955000000002</v>
      </c>
      <c r="AD49" s="108">
        <v>15169.2655</v>
      </c>
      <c r="AE49" s="109">
        <v>10441.825000000001</v>
      </c>
      <c r="AF49" s="109">
        <v>1157.7321999999999</v>
      </c>
      <c r="AG49" s="110">
        <v>26768.822699999997</v>
      </c>
      <c r="AH49" s="108">
        <v>15413.8678</v>
      </c>
      <c r="AI49" s="109">
        <v>10409.0947</v>
      </c>
      <c r="AJ49" s="109">
        <v>1340.8711000000001</v>
      </c>
      <c r="AK49" s="110">
        <v>27163.833600000002</v>
      </c>
      <c r="AL49" s="108">
        <v>15873.462100000001</v>
      </c>
      <c r="AM49" s="109">
        <v>10765.2196</v>
      </c>
      <c r="AN49" s="109">
        <v>1437.9807000000001</v>
      </c>
      <c r="AO49" s="110">
        <v>28076.662400000001</v>
      </c>
      <c r="AP49" s="108">
        <v>15839.548500000001</v>
      </c>
      <c r="AQ49" s="109">
        <v>10957.766799999999</v>
      </c>
      <c r="AR49" s="109">
        <v>1524.7203</v>
      </c>
      <c r="AS49" s="110">
        <v>28322.035600000003</v>
      </c>
    </row>
    <row r="50" spans="1:53" ht="12.75" customHeight="1" x14ac:dyDescent="0.25">
      <c r="A50" s="116" t="s">
        <v>2</v>
      </c>
      <c r="B50" s="220">
        <v>21342.486400000002</v>
      </c>
      <c r="C50" s="221">
        <v>5188.9355999999998</v>
      </c>
      <c r="D50" s="221">
        <v>538.62440000000004</v>
      </c>
      <c r="E50" s="272">
        <v>12.036199999999999</v>
      </c>
      <c r="F50" s="272">
        <v>6.9603000000000002</v>
      </c>
      <c r="G50" s="272">
        <v>1045.3146999999999</v>
      </c>
      <c r="H50" s="222">
        <f t="shared" ref="H50:H86" si="0">SUM(B50:G50)</f>
        <v>28134.357599999999</v>
      </c>
      <c r="I50" s="109">
        <v>18595.412499999999</v>
      </c>
      <c r="J50" s="108">
        <v>6943.6180999999997</v>
      </c>
      <c r="K50" s="109">
        <v>591.03579999999999</v>
      </c>
      <c r="L50" s="109">
        <v>519.70519999999999</v>
      </c>
      <c r="M50" s="110">
        <v>26649.7716</v>
      </c>
      <c r="N50" s="108">
        <v>17363.405299999999</v>
      </c>
      <c r="O50" s="109">
        <v>6953.6809000000003</v>
      </c>
      <c r="P50" s="109">
        <v>548.7491</v>
      </c>
      <c r="Q50" s="110">
        <v>24865.835299999999</v>
      </c>
      <c r="R50" s="108">
        <v>15686.6492</v>
      </c>
      <c r="S50" s="109">
        <v>6997.1716999999999</v>
      </c>
      <c r="T50" s="109">
        <v>496.69310000000002</v>
      </c>
      <c r="U50" s="110">
        <v>23180.513999999999</v>
      </c>
      <c r="V50" s="108">
        <v>14546</v>
      </c>
      <c r="W50" s="109">
        <v>6667</v>
      </c>
      <c r="X50" s="109">
        <v>500</v>
      </c>
      <c r="Y50" s="110">
        <v>21712</v>
      </c>
      <c r="Z50" s="108">
        <v>13619.261100000002</v>
      </c>
      <c r="AA50" s="109">
        <v>6195.6437999999998</v>
      </c>
      <c r="AB50" s="109">
        <v>454.44250000000005</v>
      </c>
      <c r="AC50" s="110">
        <v>20269.347399999999</v>
      </c>
      <c r="AD50" s="108">
        <v>12976.691000000001</v>
      </c>
      <c r="AE50" s="109">
        <v>5393.3397999999997</v>
      </c>
      <c r="AF50" s="109">
        <v>446.03280000000001</v>
      </c>
      <c r="AG50" s="110">
        <v>18816.063600000001</v>
      </c>
      <c r="AH50" s="108">
        <v>12599.422</v>
      </c>
      <c r="AI50" s="109">
        <v>5005.6007</v>
      </c>
      <c r="AJ50" s="109">
        <v>453.91719999999998</v>
      </c>
      <c r="AK50" s="110">
        <v>18058.939900000001</v>
      </c>
      <c r="AL50" s="108">
        <v>11487.097900000001</v>
      </c>
      <c r="AM50" s="109">
        <v>4428.2259999999997</v>
      </c>
      <c r="AN50" s="109">
        <v>438.83699999999999</v>
      </c>
      <c r="AO50" s="110">
        <v>16354.160899999999</v>
      </c>
      <c r="AP50" s="108">
        <v>10657.9141</v>
      </c>
      <c r="AQ50" s="109">
        <v>4241.7299999999996</v>
      </c>
      <c r="AR50" s="109">
        <v>498.02679999999998</v>
      </c>
      <c r="AS50" s="110">
        <v>15397.670899999999</v>
      </c>
    </row>
    <row r="51" spans="1:53" ht="12.75" customHeight="1" x14ac:dyDescent="0.25">
      <c r="A51" s="117" t="s">
        <v>3</v>
      </c>
      <c r="B51" s="220">
        <v>2376.9793</v>
      </c>
      <c r="C51" s="221">
        <v>634.16840000000002</v>
      </c>
      <c r="D51" s="221">
        <v>37.108899999999998</v>
      </c>
      <c r="E51" s="272">
        <v>0.76449999999999996</v>
      </c>
      <c r="F51" s="272">
        <v>0.23849999999999999</v>
      </c>
      <c r="G51" s="272">
        <v>83.893799999999999</v>
      </c>
      <c r="H51" s="222">
        <f t="shared" si="0"/>
        <v>3133.1534000000001</v>
      </c>
      <c r="I51" s="109">
        <v>2002.2687000000001</v>
      </c>
      <c r="J51" s="108">
        <v>1006.6509</v>
      </c>
      <c r="K51" s="109">
        <v>48.1539</v>
      </c>
      <c r="L51" s="109">
        <v>39.2151</v>
      </c>
      <c r="M51" s="110">
        <v>3096.2885999999999</v>
      </c>
      <c r="N51" s="108">
        <v>1931.9931999999999</v>
      </c>
      <c r="O51" s="109">
        <v>1061.8141000000001</v>
      </c>
      <c r="P51" s="109">
        <v>70.807100000000005</v>
      </c>
      <c r="Q51" s="110">
        <v>3064.6143999999999</v>
      </c>
      <c r="R51" s="108">
        <v>1735.0274999999999</v>
      </c>
      <c r="S51" s="109">
        <v>1222.9623999999999</v>
      </c>
      <c r="T51" s="109">
        <v>81.391999999999996</v>
      </c>
      <c r="U51" s="110">
        <v>3039.3818999999999</v>
      </c>
      <c r="V51" s="108">
        <v>1672</v>
      </c>
      <c r="W51" s="109">
        <v>1239</v>
      </c>
      <c r="X51" s="109">
        <v>106</v>
      </c>
      <c r="Y51" s="110">
        <v>3018</v>
      </c>
      <c r="Z51" s="108">
        <v>1607.2458000000001</v>
      </c>
      <c r="AA51" s="109">
        <v>1243.4557999999997</v>
      </c>
      <c r="AB51" s="109">
        <v>102.7166</v>
      </c>
      <c r="AC51" s="110">
        <v>2953.4182000000001</v>
      </c>
      <c r="AD51" s="108">
        <v>1579.1016</v>
      </c>
      <c r="AE51" s="109">
        <v>1254.0848000000001</v>
      </c>
      <c r="AF51" s="109">
        <v>80.649900000000002</v>
      </c>
      <c r="AG51" s="110">
        <v>2913.8362999999999</v>
      </c>
      <c r="AH51" s="108">
        <v>1563.2506000000001</v>
      </c>
      <c r="AI51" s="109">
        <v>1240.5347999999999</v>
      </c>
      <c r="AJ51" s="109">
        <v>87.994500000000002</v>
      </c>
      <c r="AK51" s="110">
        <v>2891.7798999999995</v>
      </c>
      <c r="AL51" s="108">
        <v>1512.8092999999999</v>
      </c>
      <c r="AM51" s="109">
        <v>1214.9374</v>
      </c>
      <c r="AN51" s="109">
        <v>107.2047</v>
      </c>
      <c r="AO51" s="110">
        <v>2834.9513999999999</v>
      </c>
      <c r="AP51" s="108">
        <v>1480.2401</v>
      </c>
      <c r="AQ51" s="109">
        <v>1189.7619999999999</v>
      </c>
      <c r="AR51" s="109">
        <v>122.98</v>
      </c>
      <c r="AS51" s="110">
        <v>2792.9820999999997</v>
      </c>
    </row>
    <row r="52" spans="1:53" ht="12.75" customHeight="1" x14ac:dyDescent="0.25">
      <c r="A52" s="116" t="s">
        <v>4</v>
      </c>
      <c r="B52" s="220">
        <v>68.933899999999994</v>
      </c>
      <c r="C52" s="221">
        <v>0.74960000000000004</v>
      </c>
      <c r="D52" s="221">
        <v>0.43959999999999999</v>
      </c>
      <c r="E52" s="272">
        <v>0</v>
      </c>
      <c r="F52" s="272">
        <v>0</v>
      </c>
      <c r="G52" s="272">
        <v>0.17399999999999999</v>
      </c>
      <c r="H52" s="222">
        <f t="shared" si="0"/>
        <v>70.2971</v>
      </c>
      <c r="I52" s="109">
        <v>65.012900000000002</v>
      </c>
      <c r="J52" s="108">
        <v>2.6648000000000001</v>
      </c>
      <c r="K52" s="109">
        <v>1.0214000000000001</v>
      </c>
      <c r="L52" s="109">
        <v>8.9999999999999998E-4</v>
      </c>
      <c r="M52" s="110">
        <v>68.7</v>
      </c>
      <c r="N52" s="108">
        <v>62.049300000000002</v>
      </c>
      <c r="O52" s="109">
        <v>3.4626000000000001</v>
      </c>
      <c r="P52" s="109">
        <v>0.65549999999999997</v>
      </c>
      <c r="Q52" s="110">
        <v>66.167400000000001</v>
      </c>
      <c r="R52" s="108">
        <v>63.4392</v>
      </c>
      <c r="S52" s="109">
        <v>2.1132</v>
      </c>
      <c r="T52" s="109">
        <v>2.2778999999999998</v>
      </c>
      <c r="U52" s="110">
        <v>67.830299999999994</v>
      </c>
      <c r="V52" s="108">
        <v>64</v>
      </c>
      <c r="W52" s="109">
        <v>3</v>
      </c>
      <c r="X52" s="109">
        <v>1</v>
      </c>
      <c r="Y52" s="110">
        <v>67</v>
      </c>
      <c r="Z52" s="108">
        <v>64.6096</v>
      </c>
      <c r="AA52" s="109">
        <v>2.8677999999999999</v>
      </c>
      <c r="AB52" s="109">
        <v>0.8286</v>
      </c>
      <c r="AC52" s="110">
        <v>68.305999999999997</v>
      </c>
      <c r="AD52" s="108">
        <v>58.156500000000001</v>
      </c>
      <c r="AE52" s="109">
        <v>4.5189000000000004</v>
      </c>
      <c r="AF52" s="109">
        <v>1.3048</v>
      </c>
      <c r="AG52" s="110">
        <v>63.980200000000004</v>
      </c>
      <c r="AH52" s="108">
        <v>61.4651</v>
      </c>
      <c r="AI52" s="109">
        <v>3.2879999999999998</v>
      </c>
      <c r="AJ52" s="109">
        <v>1.5685</v>
      </c>
      <c r="AK52" s="110">
        <v>66.321600000000004</v>
      </c>
      <c r="AL52" s="108">
        <v>52.564300000000003</v>
      </c>
      <c r="AM52" s="109">
        <v>4.3665000000000003</v>
      </c>
      <c r="AN52" s="109">
        <v>1.8886000000000001</v>
      </c>
      <c r="AO52" s="110">
        <v>58.819400000000002</v>
      </c>
      <c r="AP52" s="108">
        <v>51.944400000000002</v>
      </c>
      <c r="AQ52" s="109">
        <v>4.7618</v>
      </c>
      <c r="AR52" s="109">
        <v>1.9595</v>
      </c>
      <c r="AS52" s="110">
        <v>58.665700000000001</v>
      </c>
    </row>
    <row r="53" spans="1:53" ht="12.75" customHeight="1" x14ac:dyDescent="0.25">
      <c r="A53" s="116" t="s">
        <v>5</v>
      </c>
      <c r="B53" s="220">
        <v>11806.6967</v>
      </c>
      <c r="C53" s="221">
        <v>3326.3090999999999</v>
      </c>
      <c r="D53" s="221">
        <v>355.13650000000001</v>
      </c>
      <c r="E53" s="272">
        <v>8.2653999999999996</v>
      </c>
      <c r="F53" s="272">
        <v>8.8903999999999996</v>
      </c>
      <c r="G53" s="272">
        <v>385.6508</v>
      </c>
      <c r="H53" s="222">
        <f t="shared" si="0"/>
        <v>15890.948900000001</v>
      </c>
      <c r="I53" s="109">
        <v>8880.9552000000003</v>
      </c>
      <c r="J53" s="108">
        <v>6031.5479999999998</v>
      </c>
      <c r="K53" s="109">
        <v>486.90530000000001</v>
      </c>
      <c r="L53" s="109">
        <v>166.23490000000001</v>
      </c>
      <c r="M53" s="110">
        <v>15565.643399999999</v>
      </c>
      <c r="N53" s="108">
        <v>7823.8101999999999</v>
      </c>
      <c r="O53" s="109">
        <v>7114.0888999999997</v>
      </c>
      <c r="P53" s="109">
        <v>398.01839999999999</v>
      </c>
      <c r="Q53" s="110">
        <v>15335.9175</v>
      </c>
      <c r="R53" s="108">
        <v>6519.2812000000004</v>
      </c>
      <c r="S53" s="109">
        <v>8170.3419999999996</v>
      </c>
      <c r="T53" s="109">
        <v>390.33550000000002</v>
      </c>
      <c r="U53" s="110">
        <v>15079.958699999999</v>
      </c>
      <c r="V53" s="108">
        <v>6221</v>
      </c>
      <c r="W53" s="109">
        <v>8128</v>
      </c>
      <c r="X53" s="109">
        <v>384</v>
      </c>
      <c r="Y53" s="110">
        <v>14732</v>
      </c>
      <c r="Z53" s="108">
        <v>6072.527</v>
      </c>
      <c r="AA53" s="109">
        <v>7916.4389999999994</v>
      </c>
      <c r="AB53" s="109">
        <v>364.53959999999995</v>
      </c>
      <c r="AC53" s="110">
        <v>14353.5056</v>
      </c>
      <c r="AD53" s="108">
        <v>6162.1732000000002</v>
      </c>
      <c r="AE53" s="109">
        <v>8012.2862999999998</v>
      </c>
      <c r="AF53" s="109">
        <v>371.93669999999997</v>
      </c>
      <c r="AG53" s="110">
        <v>14546.396200000001</v>
      </c>
      <c r="AH53" s="108">
        <v>6333.8883999999998</v>
      </c>
      <c r="AI53" s="109">
        <v>8059.2583999999997</v>
      </c>
      <c r="AJ53" s="109">
        <v>446.71710000000002</v>
      </c>
      <c r="AK53" s="110">
        <v>14839.863899999998</v>
      </c>
      <c r="AL53" s="108">
        <v>6205.7354999999998</v>
      </c>
      <c r="AM53" s="109">
        <v>8104.4408999999996</v>
      </c>
      <c r="AN53" s="109">
        <v>503.60910000000001</v>
      </c>
      <c r="AO53" s="110">
        <v>14813.7855</v>
      </c>
      <c r="AP53" s="108">
        <v>6015.0219999999999</v>
      </c>
      <c r="AQ53" s="109">
        <v>8038.3931000000002</v>
      </c>
      <c r="AR53" s="109">
        <v>497.16609999999997</v>
      </c>
      <c r="AS53" s="110">
        <v>14550.581200000001</v>
      </c>
    </row>
    <row r="54" spans="1:53" ht="12.75" customHeight="1" x14ac:dyDescent="0.25">
      <c r="A54" s="116" t="s">
        <v>6</v>
      </c>
      <c r="B54" s="220">
        <v>1.8960999999999999</v>
      </c>
      <c r="C54" s="221">
        <v>10.4054</v>
      </c>
      <c r="D54" s="221">
        <v>443.72590000000002</v>
      </c>
      <c r="E54" s="272">
        <v>0.45300000000000001</v>
      </c>
      <c r="F54" s="272">
        <v>0.77190000000000003</v>
      </c>
      <c r="G54" s="272">
        <v>54.177300000000002</v>
      </c>
      <c r="H54" s="222">
        <f t="shared" si="0"/>
        <v>511.42959999999999</v>
      </c>
      <c r="I54" s="109">
        <v>1.1413</v>
      </c>
      <c r="J54" s="108">
        <v>6.4298999999999999</v>
      </c>
      <c r="K54" s="109">
        <v>235.12260000000001</v>
      </c>
      <c r="L54" s="109">
        <v>33.6006</v>
      </c>
      <c r="M54" s="110">
        <v>276.2944</v>
      </c>
      <c r="N54" s="108">
        <v>1.9787999999999999</v>
      </c>
      <c r="O54" s="109">
        <v>0.96940000000000004</v>
      </c>
      <c r="P54" s="109">
        <v>110.13209999999999</v>
      </c>
      <c r="Q54" s="110">
        <v>113.08029999999999</v>
      </c>
      <c r="R54" s="108">
        <v>0</v>
      </c>
      <c r="S54" s="109">
        <v>1.7962</v>
      </c>
      <c r="T54" s="109">
        <v>84.542100000000005</v>
      </c>
      <c r="U54" s="110">
        <v>86.338300000000004</v>
      </c>
      <c r="V54" s="108">
        <v>0</v>
      </c>
      <c r="W54" s="109">
        <v>0</v>
      </c>
      <c r="X54" s="109">
        <v>84</v>
      </c>
      <c r="Y54" s="110">
        <v>85</v>
      </c>
      <c r="Z54" s="108">
        <v>0</v>
      </c>
      <c r="AA54" s="109">
        <v>0.27410000000000001</v>
      </c>
      <c r="AB54" s="109">
        <v>83.708100000000002</v>
      </c>
      <c r="AC54" s="110">
        <v>83.982200000000006</v>
      </c>
      <c r="AD54" s="108">
        <v>0</v>
      </c>
      <c r="AE54" s="109">
        <v>0.30380000000000001</v>
      </c>
      <c r="AF54" s="109">
        <v>82.688100000000006</v>
      </c>
      <c r="AG54" s="110">
        <v>82.991900000000001</v>
      </c>
      <c r="AH54" s="108">
        <v>0</v>
      </c>
      <c r="AI54" s="109">
        <v>0</v>
      </c>
      <c r="AJ54" s="109">
        <v>112.214</v>
      </c>
      <c r="AK54" s="110">
        <v>112.214</v>
      </c>
      <c r="AL54" s="108">
        <v>0.60150000000000003</v>
      </c>
      <c r="AM54" s="109">
        <v>0</v>
      </c>
      <c r="AN54" s="109">
        <v>125.015</v>
      </c>
      <c r="AO54" s="110">
        <v>125.6165</v>
      </c>
      <c r="AP54" s="108">
        <v>2.7107999999999999</v>
      </c>
      <c r="AQ54" s="109">
        <v>0</v>
      </c>
      <c r="AR54" s="109">
        <v>148.0009</v>
      </c>
      <c r="AS54" s="110">
        <v>150.71170000000001</v>
      </c>
    </row>
    <row r="55" spans="1:53" ht="12.75" customHeight="1" x14ac:dyDescent="0.25">
      <c r="A55" s="118" t="s">
        <v>7</v>
      </c>
      <c r="B55" s="220">
        <v>0</v>
      </c>
      <c r="C55" s="221">
        <v>0</v>
      </c>
      <c r="D55" s="221">
        <v>21.628599999999999</v>
      </c>
      <c r="E55" s="272">
        <v>0</v>
      </c>
      <c r="F55" s="272">
        <v>0</v>
      </c>
      <c r="G55" s="272">
        <v>2.8168000000000002</v>
      </c>
      <c r="H55" s="222">
        <f t="shared" si="0"/>
        <v>24.445399999999999</v>
      </c>
      <c r="I55" s="109">
        <v>0</v>
      </c>
      <c r="J55" s="108">
        <v>0.42649999999999999</v>
      </c>
      <c r="K55" s="109">
        <v>22.653300000000002</v>
      </c>
      <c r="L55" s="109">
        <v>0.98809999999999998</v>
      </c>
      <c r="M55" s="110">
        <v>24.067899999999998</v>
      </c>
      <c r="N55" s="108">
        <v>0</v>
      </c>
      <c r="O55" s="109">
        <v>0</v>
      </c>
      <c r="P55" s="109">
        <v>24.3415</v>
      </c>
      <c r="Q55" s="110">
        <v>24.3415</v>
      </c>
      <c r="R55" s="108">
        <v>0.22120000000000001</v>
      </c>
      <c r="S55" s="109">
        <v>0.3705</v>
      </c>
      <c r="T55" s="109">
        <v>17.409700000000001</v>
      </c>
      <c r="U55" s="110">
        <v>18.0014</v>
      </c>
      <c r="V55" s="108">
        <v>0</v>
      </c>
      <c r="W55" s="109">
        <v>0</v>
      </c>
      <c r="X55" s="109">
        <v>11</v>
      </c>
      <c r="Y55" s="110">
        <v>11</v>
      </c>
      <c r="Z55" s="108">
        <v>0</v>
      </c>
      <c r="AA55" s="109">
        <v>0</v>
      </c>
      <c r="AB55" s="109">
        <v>6.7209000000000003</v>
      </c>
      <c r="AC55" s="110">
        <v>6.7209000000000003</v>
      </c>
      <c r="AD55" s="108">
        <v>0</v>
      </c>
      <c r="AE55" s="109">
        <v>0</v>
      </c>
      <c r="AF55" s="109">
        <v>9.5137</v>
      </c>
      <c r="AG55" s="110">
        <v>9.5137</v>
      </c>
      <c r="AH55" s="108">
        <v>0</v>
      </c>
      <c r="AI55" s="109">
        <v>0</v>
      </c>
      <c r="AJ55" s="109">
        <v>15.4802</v>
      </c>
      <c r="AK55" s="110">
        <v>15.4802</v>
      </c>
      <c r="AL55" s="108">
        <v>0</v>
      </c>
      <c r="AM55" s="109">
        <v>0</v>
      </c>
      <c r="AN55" s="109">
        <v>20.715</v>
      </c>
      <c r="AO55" s="110">
        <v>20.715</v>
      </c>
      <c r="AP55" s="108">
        <v>0</v>
      </c>
      <c r="AQ55" s="109">
        <v>0.13650000000000001</v>
      </c>
      <c r="AR55" s="109">
        <v>19.430900000000001</v>
      </c>
      <c r="AS55" s="110">
        <v>19.567400000000003</v>
      </c>
    </row>
    <row r="56" spans="1:53" s="65" customFormat="1" ht="12.75" customHeight="1" x14ac:dyDescent="0.25">
      <c r="A56" s="137" t="s">
        <v>8</v>
      </c>
      <c r="B56" s="223">
        <v>50429.232199999999</v>
      </c>
      <c r="C56" s="224">
        <v>14680.8148</v>
      </c>
      <c r="D56" s="224">
        <v>2219.7428</v>
      </c>
      <c r="E56" s="273">
        <v>27.826499999999999</v>
      </c>
      <c r="F56" s="273">
        <v>34.551400000000001</v>
      </c>
      <c r="G56" s="273">
        <v>2824.6361999999999</v>
      </c>
      <c r="H56" s="225">
        <f t="shared" si="0"/>
        <v>70216.803899999984</v>
      </c>
      <c r="I56" s="139">
        <v>43443.779600000002</v>
      </c>
      <c r="J56" s="138">
        <v>21937.231299999999</v>
      </c>
      <c r="K56" s="139">
        <v>2382.8485000000001</v>
      </c>
      <c r="L56" s="139">
        <v>1316.2053000000001</v>
      </c>
      <c r="M56" s="140">
        <v>69080.064700000003</v>
      </c>
      <c r="N56" s="138">
        <v>41217.716999999997</v>
      </c>
      <c r="O56" s="139">
        <v>24019.0249</v>
      </c>
      <c r="P56" s="139">
        <v>2107.1864999999998</v>
      </c>
      <c r="Q56" s="140">
        <v>67343.928400000004</v>
      </c>
      <c r="R56" s="138">
        <v>37771.169399999999</v>
      </c>
      <c r="S56" s="139">
        <v>26480.346000000001</v>
      </c>
      <c r="T56" s="139">
        <v>2185.9101000000001</v>
      </c>
      <c r="U56" s="140">
        <v>66437.425499999998</v>
      </c>
      <c r="V56" s="138">
        <v>36463</v>
      </c>
      <c r="W56" s="139">
        <v>26250</v>
      </c>
      <c r="X56" s="139">
        <v>2287</v>
      </c>
      <c r="Y56" s="140">
        <v>65001</v>
      </c>
      <c r="Z56" s="138">
        <v>35810.700600000004</v>
      </c>
      <c r="AA56" s="139">
        <v>25615.364399999999</v>
      </c>
      <c r="AB56" s="139">
        <v>2170.1702999999998</v>
      </c>
      <c r="AC56" s="140">
        <v>63596.2353</v>
      </c>
      <c r="AD56" s="138">
        <v>35945.387799999997</v>
      </c>
      <c r="AE56" s="139">
        <v>25106.3586</v>
      </c>
      <c r="AF56" s="139">
        <v>2149.8582000000001</v>
      </c>
      <c r="AG56" s="140">
        <v>63201.604599999999</v>
      </c>
      <c r="AH56" s="138">
        <v>35971.893899999995</v>
      </c>
      <c r="AI56" s="139">
        <v>24717.776600000001</v>
      </c>
      <c r="AJ56" s="139">
        <v>2458.7626</v>
      </c>
      <c r="AK56" s="140">
        <v>63148.433099999995</v>
      </c>
      <c r="AL56" s="138">
        <v>35132.270600000003</v>
      </c>
      <c r="AM56" s="139">
        <v>24517.190399999999</v>
      </c>
      <c r="AN56" s="139">
        <v>2635.2501000000002</v>
      </c>
      <c r="AO56" s="140">
        <v>62284.7111</v>
      </c>
      <c r="AP56" s="138">
        <v>34047.3799</v>
      </c>
      <c r="AQ56" s="139">
        <v>24432.550200000001</v>
      </c>
      <c r="AR56" s="139">
        <v>2812.2844999999998</v>
      </c>
      <c r="AS56" s="140">
        <v>61292.214599999999</v>
      </c>
      <c r="AT56" s="111"/>
      <c r="AX56"/>
      <c r="AY56"/>
      <c r="AZ56"/>
      <c r="BA56"/>
    </row>
    <row r="57" spans="1:53" ht="12.75" customHeight="1" x14ac:dyDescent="0.25">
      <c r="A57" s="116" t="s">
        <v>9</v>
      </c>
      <c r="B57" s="220">
        <v>23068.926599999999</v>
      </c>
      <c r="C57" s="221">
        <v>8056.8158999999996</v>
      </c>
      <c r="D57" s="221">
        <v>4702.9759999999997</v>
      </c>
      <c r="E57" s="272">
        <v>52.671799999999998</v>
      </c>
      <c r="F57" s="272">
        <v>26.191800000000001</v>
      </c>
      <c r="G57" s="272">
        <v>827.81960000000004</v>
      </c>
      <c r="H57" s="222">
        <f t="shared" si="0"/>
        <v>36735.401700000002</v>
      </c>
      <c r="I57" s="109">
        <v>19800.883600000001</v>
      </c>
      <c r="J57" s="108">
        <v>9018.3176999999996</v>
      </c>
      <c r="K57" s="109">
        <v>5942.8278</v>
      </c>
      <c r="L57" s="109">
        <v>614.54359999999997</v>
      </c>
      <c r="M57" s="110">
        <v>35376.572699999997</v>
      </c>
      <c r="N57" s="108">
        <v>14166.0062</v>
      </c>
      <c r="O57" s="109">
        <v>11377.070400000001</v>
      </c>
      <c r="P57" s="109">
        <v>5932.4279999999999</v>
      </c>
      <c r="Q57" s="110">
        <v>31475.5046</v>
      </c>
      <c r="R57" s="108">
        <v>12462.726199999999</v>
      </c>
      <c r="S57" s="109">
        <v>12764.5412</v>
      </c>
      <c r="T57" s="109">
        <v>6474.4876999999997</v>
      </c>
      <c r="U57" s="110">
        <v>31701.755099999998</v>
      </c>
      <c r="V57" s="108">
        <v>11947</v>
      </c>
      <c r="W57" s="109">
        <v>12921</v>
      </c>
      <c r="X57" s="109">
        <v>6677</v>
      </c>
      <c r="Y57" s="110">
        <v>31545</v>
      </c>
      <c r="Z57" s="108">
        <v>11686.238500000001</v>
      </c>
      <c r="AA57" s="109">
        <v>12904.135</v>
      </c>
      <c r="AB57" s="109">
        <v>5964.5509999999995</v>
      </c>
      <c r="AC57" s="110">
        <v>30554.924500000001</v>
      </c>
      <c r="AD57" s="108">
        <v>11772.6535</v>
      </c>
      <c r="AE57" s="109">
        <v>13231.113600000001</v>
      </c>
      <c r="AF57" s="109">
        <v>5421.0550000000003</v>
      </c>
      <c r="AG57" s="110">
        <v>30424.822100000001</v>
      </c>
      <c r="AH57" s="108">
        <v>11848.1805</v>
      </c>
      <c r="AI57" s="109">
        <v>13264.3164</v>
      </c>
      <c r="AJ57" s="109">
        <v>5512.9754999999996</v>
      </c>
      <c r="AK57" s="110">
        <v>30625.472399999999</v>
      </c>
      <c r="AL57" s="108">
        <v>11710.4519</v>
      </c>
      <c r="AM57" s="109">
        <v>12866.7237</v>
      </c>
      <c r="AN57" s="109">
        <v>6087.6927999999998</v>
      </c>
      <c r="AO57" s="110">
        <v>30664.868400000003</v>
      </c>
      <c r="AP57" s="108">
        <v>11580.974899999999</v>
      </c>
      <c r="AQ57" s="109">
        <v>12753.051600000001</v>
      </c>
      <c r="AR57" s="109">
        <v>6255.3136999999997</v>
      </c>
      <c r="AS57" s="110">
        <v>30589.340199999999</v>
      </c>
    </row>
    <row r="58" spans="1:53" ht="12.75" customHeight="1" x14ac:dyDescent="0.25">
      <c r="A58" s="119" t="s">
        <v>10</v>
      </c>
      <c r="B58" s="220">
        <v>4025.2426999999998</v>
      </c>
      <c r="C58" s="221">
        <v>659.18600000000004</v>
      </c>
      <c r="D58" s="221">
        <v>763.31169999999997</v>
      </c>
      <c r="E58" s="272">
        <v>2.8166000000000002</v>
      </c>
      <c r="F58" s="272">
        <v>0</v>
      </c>
      <c r="G58" s="272">
        <v>61.588900000000002</v>
      </c>
      <c r="H58" s="222">
        <f t="shared" si="0"/>
        <v>5512.1458999999995</v>
      </c>
      <c r="I58" s="109">
        <v>3662.4326999999998</v>
      </c>
      <c r="J58" s="108">
        <v>719.73950000000002</v>
      </c>
      <c r="K58" s="109">
        <v>955.65139999999997</v>
      </c>
      <c r="L58" s="109">
        <v>35.444699999999997</v>
      </c>
      <c r="M58" s="110">
        <v>5373.2682999999997</v>
      </c>
      <c r="N58" s="108">
        <v>3372.3856999999998</v>
      </c>
      <c r="O58" s="109">
        <v>800.57039999999995</v>
      </c>
      <c r="P58" s="109">
        <v>1156.0178000000001</v>
      </c>
      <c r="Q58" s="110">
        <v>5328.9739</v>
      </c>
      <c r="R58" s="108">
        <v>3053.09</v>
      </c>
      <c r="S58" s="109">
        <v>900.82050000000004</v>
      </c>
      <c r="T58" s="109">
        <v>1301.3495</v>
      </c>
      <c r="U58" s="110">
        <v>5255.26</v>
      </c>
      <c r="V58" s="108">
        <v>2929</v>
      </c>
      <c r="W58" s="109">
        <v>892</v>
      </c>
      <c r="X58" s="109">
        <v>1393</v>
      </c>
      <c r="Y58" s="110">
        <v>5214</v>
      </c>
      <c r="Z58" s="108">
        <v>2860.6909999999998</v>
      </c>
      <c r="AA58" s="109">
        <v>931.68280000000004</v>
      </c>
      <c r="AB58" s="109">
        <v>1370.8667999999998</v>
      </c>
      <c r="AC58" s="110">
        <v>5163.2405999999992</v>
      </c>
      <c r="AD58" s="108">
        <v>2948.9099000000001</v>
      </c>
      <c r="AE58" s="109">
        <v>953.98710000000005</v>
      </c>
      <c r="AF58" s="109">
        <v>1321.8426999999999</v>
      </c>
      <c r="AG58" s="110">
        <v>5224.7397000000001</v>
      </c>
      <c r="AH58" s="108">
        <v>2963.5174999999999</v>
      </c>
      <c r="AI58" s="109">
        <v>982.86500000000001</v>
      </c>
      <c r="AJ58" s="109">
        <v>1399.7256</v>
      </c>
      <c r="AK58" s="110">
        <v>5346.1080999999995</v>
      </c>
      <c r="AL58" s="108">
        <v>2912.3411999999998</v>
      </c>
      <c r="AM58" s="109">
        <v>940.73360000000002</v>
      </c>
      <c r="AN58" s="109">
        <v>1325.3538000000001</v>
      </c>
      <c r="AO58" s="110">
        <v>5178.4286000000002</v>
      </c>
      <c r="AP58" s="108">
        <v>2902.0454</v>
      </c>
      <c r="AQ58" s="109">
        <v>931.0421</v>
      </c>
      <c r="AR58" s="109">
        <v>1230.3130000000001</v>
      </c>
      <c r="AS58" s="110">
        <v>5063.4004999999997</v>
      </c>
    </row>
    <row r="59" spans="1:53" ht="12.75" customHeight="1" x14ac:dyDescent="0.25">
      <c r="A59" s="116" t="s">
        <v>11</v>
      </c>
      <c r="B59" s="220">
        <v>4841.4928</v>
      </c>
      <c r="C59" s="221">
        <v>1542.4858999999999</v>
      </c>
      <c r="D59" s="221">
        <v>4372.4512000000004</v>
      </c>
      <c r="E59" s="272">
        <v>3.7393999999999998</v>
      </c>
      <c r="F59" s="272">
        <v>14.303800000000001</v>
      </c>
      <c r="G59" s="272">
        <v>3624.5381000000002</v>
      </c>
      <c r="H59" s="222">
        <f t="shared" si="0"/>
        <v>14399.011199999999</v>
      </c>
      <c r="I59" s="109">
        <v>4601.1323000000002</v>
      </c>
      <c r="J59" s="108">
        <v>1493.1668999999999</v>
      </c>
      <c r="K59" s="109">
        <v>4124.7456000000002</v>
      </c>
      <c r="L59" s="109">
        <v>2516.9490000000001</v>
      </c>
      <c r="M59" s="110">
        <v>12735.9938</v>
      </c>
      <c r="N59" s="108">
        <v>4350.2380000000003</v>
      </c>
      <c r="O59" s="109">
        <v>1535.6765</v>
      </c>
      <c r="P59" s="109">
        <v>2689.9540999999999</v>
      </c>
      <c r="Q59" s="110">
        <v>8575.8685999999998</v>
      </c>
      <c r="R59" s="108">
        <v>4183.9692999999997</v>
      </c>
      <c r="S59" s="109">
        <v>1431.5191</v>
      </c>
      <c r="T59" s="109">
        <v>1984.5463</v>
      </c>
      <c r="U59" s="110">
        <v>7600.0347000000002</v>
      </c>
      <c r="V59" s="108">
        <v>3946</v>
      </c>
      <c r="W59" s="109">
        <v>1361</v>
      </c>
      <c r="X59" s="109">
        <v>1772</v>
      </c>
      <c r="Y59" s="110">
        <v>7079</v>
      </c>
      <c r="Z59" s="108">
        <v>3968.3224</v>
      </c>
      <c r="AA59" s="109">
        <v>1387.9919</v>
      </c>
      <c r="AB59" s="109">
        <v>1550.0649000000001</v>
      </c>
      <c r="AC59" s="110">
        <v>6906.3792000000003</v>
      </c>
      <c r="AD59" s="108">
        <v>3988.2523000000001</v>
      </c>
      <c r="AE59" s="109">
        <v>1397.963</v>
      </c>
      <c r="AF59" s="109">
        <v>1526.3623</v>
      </c>
      <c r="AG59" s="110">
        <v>6912.5775999999996</v>
      </c>
      <c r="AH59" s="108">
        <v>3967.1700999999998</v>
      </c>
      <c r="AI59" s="109">
        <v>1393.8653999999999</v>
      </c>
      <c r="AJ59" s="109">
        <v>1580.7052000000001</v>
      </c>
      <c r="AK59" s="110">
        <v>6941.7407000000003</v>
      </c>
      <c r="AL59" s="108">
        <v>3881.9122000000002</v>
      </c>
      <c r="AM59" s="109">
        <v>1357.6362999999999</v>
      </c>
      <c r="AN59" s="109">
        <v>1576.8861999999999</v>
      </c>
      <c r="AO59" s="110">
        <v>6816.4346999999998</v>
      </c>
      <c r="AP59" s="108">
        <v>3718.9616000000001</v>
      </c>
      <c r="AQ59" s="109">
        <v>1354.3027</v>
      </c>
      <c r="AR59" s="109">
        <v>1610.0065999999999</v>
      </c>
      <c r="AS59" s="110">
        <v>6683.2708999999995</v>
      </c>
    </row>
    <row r="60" spans="1:53" ht="12.75" customHeight="1" x14ac:dyDescent="0.25">
      <c r="A60" s="116" t="s">
        <v>12</v>
      </c>
      <c r="B60" s="220">
        <v>10802.788</v>
      </c>
      <c r="C60" s="221">
        <v>4654.9084000000003</v>
      </c>
      <c r="D60" s="221">
        <v>5844.5793999999996</v>
      </c>
      <c r="E60" s="272">
        <v>14.599</v>
      </c>
      <c r="F60" s="272">
        <v>24.713100000000001</v>
      </c>
      <c r="G60" s="272">
        <v>1520.4409000000001</v>
      </c>
      <c r="H60" s="222">
        <f t="shared" si="0"/>
        <v>22862.0288</v>
      </c>
      <c r="I60" s="109">
        <v>10332.4431</v>
      </c>
      <c r="J60" s="108">
        <v>4740.2525999999998</v>
      </c>
      <c r="K60" s="109">
        <v>7195.7381999999998</v>
      </c>
      <c r="L60" s="109">
        <v>847.58090000000004</v>
      </c>
      <c r="M60" s="110">
        <v>23116.014800000001</v>
      </c>
      <c r="N60" s="108">
        <v>10212.389800000001</v>
      </c>
      <c r="O60" s="109">
        <v>4905.4458999999997</v>
      </c>
      <c r="P60" s="109">
        <v>5331.5328</v>
      </c>
      <c r="Q60" s="110">
        <v>20449.3685</v>
      </c>
      <c r="R60" s="108">
        <v>10173.5934</v>
      </c>
      <c r="S60" s="109">
        <v>5007.3941000000004</v>
      </c>
      <c r="T60" s="109">
        <v>5053.9426000000003</v>
      </c>
      <c r="U60" s="110">
        <v>20234.930100000001</v>
      </c>
      <c r="V60" s="108">
        <v>9978</v>
      </c>
      <c r="W60" s="109">
        <v>5055</v>
      </c>
      <c r="X60" s="109">
        <v>5144</v>
      </c>
      <c r="Y60" s="110">
        <v>20177</v>
      </c>
      <c r="Z60" s="108">
        <v>10129.2556</v>
      </c>
      <c r="AA60" s="109">
        <v>5209.6134000000002</v>
      </c>
      <c r="AB60" s="109">
        <v>4553.9764999999998</v>
      </c>
      <c r="AC60" s="110">
        <v>19892.845500000003</v>
      </c>
      <c r="AD60" s="108">
        <v>10149.215700000001</v>
      </c>
      <c r="AE60" s="109">
        <v>5435.8598000000002</v>
      </c>
      <c r="AF60" s="109">
        <v>4114.2224999999999</v>
      </c>
      <c r="AG60" s="110">
        <v>19699.298000000003</v>
      </c>
      <c r="AH60" s="108">
        <v>10337.2451</v>
      </c>
      <c r="AI60" s="109">
        <v>5434.9939999999997</v>
      </c>
      <c r="AJ60" s="109">
        <v>4197.0689000000002</v>
      </c>
      <c r="AK60" s="110">
        <v>19969.307999999997</v>
      </c>
      <c r="AL60" s="108">
        <v>10319.3444</v>
      </c>
      <c r="AM60" s="109">
        <v>5457.7489999999998</v>
      </c>
      <c r="AN60" s="109">
        <v>4369.1720999999998</v>
      </c>
      <c r="AO60" s="110">
        <v>20146.265500000001</v>
      </c>
      <c r="AP60" s="108">
        <v>10325.2363</v>
      </c>
      <c r="AQ60" s="109">
        <v>5441.34</v>
      </c>
      <c r="AR60" s="109">
        <v>4587.3693000000003</v>
      </c>
      <c r="AS60" s="110">
        <v>20353.945599999999</v>
      </c>
    </row>
    <row r="61" spans="1:53" ht="12.75" customHeight="1" x14ac:dyDescent="0.25">
      <c r="A61" s="118" t="s">
        <v>13</v>
      </c>
      <c r="B61" s="220">
        <v>1248.6590000000001</v>
      </c>
      <c r="C61" s="221">
        <v>45.997399999999999</v>
      </c>
      <c r="D61" s="221">
        <v>72.279300000000006</v>
      </c>
      <c r="E61" s="272">
        <v>0.53849999999999998</v>
      </c>
      <c r="F61" s="272">
        <v>0</v>
      </c>
      <c r="G61" s="272">
        <v>18.315300000000001</v>
      </c>
      <c r="H61" s="222">
        <f t="shared" si="0"/>
        <v>1385.7895000000001</v>
      </c>
      <c r="I61" s="109">
        <v>1265.6223</v>
      </c>
      <c r="J61" s="108">
        <v>44.444699999999997</v>
      </c>
      <c r="K61" s="109">
        <v>88.012699999999995</v>
      </c>
      <c r="L61" s="109">
        <v>17.6417</v>
      </c>
      <c r="M61" s="110">
        <v>1415.7213999999999</v>
      </c>
      <c r="N61" s="108">
        <v>1288.9373000000001</v>
      </c>
      <c r="O61" s="109">
        <v>46.068399999999997</v>
      </c>
      <c r="P61" s="109">
        <v>73.805400000000006</v>
      </c>
      <c r="Q61" s="110">
        <v>1408.8110999999999</v>
      </c>
      <c r="R61" s="108">
        <v>1290.6052</v>
      </c>
      <c r="S61" s="109">
        <v>45.035699999999999</v>
      </c>
      <c r="T61" s="109">
        <v>73.720799999999997</v>
      </c>
      <c r="U61" s="110">
        <v>1409.3616999999999</v>
      </c>
      <c r="V61" s="108">
        <v>1246</v>
      </c>
      <c r="W61" s="109">
        <v>47</v>
      </c>
      <c r="X61" s="109">
        <v>64</v>
      </c>
      <c r="Y61" s="110">
        <v>1357</v>
      </c>
      <c r="Z61" s="108">
        <v>1216.4858999999999</v>
      </c>
      <c r="AA61" s="109">
        <v>47.697399999999995</v>
      </c>
      <c r="AB61" s="109">
        <v>51.889199999999995</v>
      </c>
      <c r="AC61" s="110">
        <v>1316.0725</v>
      </c>
      <c r="AD61" s="108">
        <v>1194.2236</v>
      </c>
      <c r="AE61" s="109">
        <v>42.140799999999999</v>
      </c>
      <c r="AF61" s="109">
        <v>52.7943</v>
      </c>
      <c r="AG61" s="110">
        <v>1289.1587</v>
      </c>
      <c r="AH61" s="108">
        <v>1206.3637000000001</v>
      </c>
      <c r="AI61" s="109">
        <v>42.795200000000001</v>
      </c>
      <c r="AJ61" s="109">
        <v>63.397599999999997</v>
      </c>
      <c r="AK61" s="110">
        <v>1312.5565000000001</v>
      </c>
      <c r="AL61" s="108">
        <v>1195.8946000000001</v>
      </c>
      <c r="AM61" s="109">
        <v>46.747</v>
      </c>
      <c r="AN61" s="109">
        <v>59.941800000000001</v>
      </c>
      <c r="AO61" s="110">
        <v>1302.5834000000002</v>
      </c>
      <c r="AP61" s="108">
        <v>1218.8054</v>
      </c>
      <c r="AQ61" s="109">
        <v>46.865600000000001</v>
      </c>
      <c r="AR61" s="109">
        <v>59.218899999999998</v>
      </c>
      <c r="AS61" s="110">
        <v>1324.8899000000001</v>
      </c>
    </row>
    <row r="62" spans="1:53" s="65" customFormat="1" ht="12.75" customHeight="1" x14ac:dyDescent="0.25">
      <c r="A62" s="137" t="s">
        <v>14</v>
      </c>
      <c r="B62" s="223">
        <v>43987.109100000001</v>
      </c>
      <c r="C62" s="224">
        <v>14959.393599999999</v>
      </c>
      <c r="D62" s="224">
        <v>15755.597599999999</v>
      </c>
      <c r="E62" s="273">
        <v>74.365300000000005</v>
      </c>
      <c r="F62" s="273">
        <v>65.208699999999993</v>
      </c>
      <c r="G62" s="273">
        <v>6052.7028</v>
      </c>
      <c r="H62" s="225">
        <f t="shared" si="0"/>
        <v>80894.377099999998</v>
      </c>
      <c r="I62" s="139">
        <v>39662.514000000003</v>
      </c>
      <c r="J62" s="138">
        <v>16015.921399999999</v>
      </c>
      <c r="K62" s="139">
        <v>18306.975699999999</v>
      </c>
      <c r="L62" s="139">
        <v>4032.1599000000001</v>
      </c>
      <c r="M62" s="140">
        <v>78017.570999999996</v>
      </c>
      <c r="N62" s="138">
        <v>33389.957000000002</v>
      </c>
      <c r="O62" s="139">
        <v>18664.831600000001</v>
      </c>
      <c r="P62" s="139">
        <v>15183.7381</v>
      </c>
      <c r="Q62" s="140">
        <v>67238.526700000002</v>
      </c>
      <c r="R62" s="138">
        <v>31163.984100000001</v>
      </c>
      <c r="S62" s="139">
        <v>20149.310600000001</v>
      </c>
      <c r="T62" s="139">
        <v>14888.046899999999</v>
      </c>
      <c r="U62" s="140">
        <v>66201.3416</v>
      </c>
      <c r="V62" s="138">
        <v>30046</v>
      </c>
      <c r="W62" s="139">
        <v>20275</v>
      </c>
      <c r="X62" s="139">
        <v>15050</v>
      </c>
      <c r="Y62" s="140">
        <v>65371</v>
      </c>
      <c r="Z62" s="138">
        <v>29860.993400000003</v>
      </c>
      <c r="AA62" s="139">
        <v>20481.120500000001</v>
      </c>
      <c r="AB62" s="139">
        <v>13491.348399999997</v>
      </c>
      <c r="AC62" s="140">
        <v>63833.462300000007</v>
      </c>
      <c r="AD62" s="138">
        <v>30053.255000000001</v>
      </c>
      <c r="AE62" s="139">
        <v>21061.064299999998</v>
      </c>
      <c r="AF62" s="139">
        <v>12436.2768</v>
      </c>
      <c r="AG62" s="140">
        <v>63550.596100000002</v>
      </c>
      <c r="AH62" s="138">
        <v>30322.476900000001</v>
      </c>
      <c r="AI62" s="139">
        <v>21118.835999999999</v>
      </c>
      <c r="AJ62" s="139">
        <v>12753.872799999999</v>
      </c>
      <c r="AK62" s="140">
        <v>64195.185700000002</v>
      </c>
      <c r="AL62" s="138">
        <v>30019.944299999996</v>
      </c>
      <c r="AM62" s="139">
        <v>20669.589599999999</v>
      </c>
      <c r="AN62" s="139">
        <v>13419.046699999999</v>
      </c>
      <c r="AO62" s="140">
        <v>64108.580599999994</v>
      </c>
      <c r="AP62" s="138">
        <v>29746.0236</v>
      </c>
      <c r="AQ62" s="139">
        <v>20526.602000000003</v>
      </c>
      <c r="AR62" s="139">
        <v>13742.2215</v>
      </c>
      <c r="AS62" s="140">
        <v>64014.847099999999</v>
      </c>
      <c r="AT62" s="111"/>
      <c r="AX62"/>
      <c r="AY62"/>
      <c r="AZ62"/>
      <c r="BA62"/>
    </row>
    <row r="63" spans="1:53" ht="12.75" customHeight="1" x14ac:dyDescent="0.25">
      <c r="A63" s="116" t="s">
        <v>15</v>
      </c>
      <c r="B63" s="220">
        <v>18209.428899999999</v>
      </c>
      <c r="C63" s="221">
        <v>2728.3712999999998</v>
      </c>
      <c r="D63" s="221">
        <v>6462.2339000000002</v>
      </c>
      <c r="E63" s="272">
        <v>62.724899999999998</v>
      </c>
      <c r="F63" s="272">
        <v>21.8276</v>
      </c>
      <c r="G63" s="272">
        <v>3857.9630999999999</v>
      </c>
      <c r="H63" s="222">
        <f t="shared" si="0"/>
        <v>31342.5497</v>
      </c>
      <c r="I63" s="109">
        <v>17362.767599999999</v>
      </c>
      <c r="J63" s="108">
        <v>2940.7116999999998</v>
      </c>
      <c r="K63" s="109">
        <v>6899.1733000000004</v>
      </c>
      <c r="L63" s="109">
        <v>977.18499999999995</v>
      </c>
      <c r="M63" s="110">
        <v>28179.837600000003</v>
      </c>
      <c r="N63" s="108">
        <v>16916.7696</v>
      </c>
      <c r="O63" s="109">
        <v>3101.3512999999998</v>
      </c>
      <c r="P63" s="109">
        <v>6228.3090000000002</v>
      </c>
      <c r="Q63" s="110">
        <v>26246.429899999999</v>
      </c>
      <c r="R63" s="108">
        <v>16291.0651</v>
      </c>
      <c r="S63" s="109">
        <v>3245.9303</v>
      </c>
      <c r="T63" s="109">
        <v>6170.5743000000002</v>
      </c>
      <c r="U63" s="110">
        <v>25707.5697</v>
      </c>
      <c r="V63" s="108">
        <v>15626</v>
      </c>
      <c r="W63" s="109">
        <v>3185</v>
      </c>
      <c r="X63" s="109">
        <v>6105</v>
      </c>
      <c r="Y63" s="110">
        <v>24916</v>
      </c>
      <c r="Z63" s="108">
        <v>15167.1782</v>
      </c>
      <c r="AA63" s="109">
        <v>3364.1535000000003</v>
      </c>
      <c r="AB63" s="109">
        <v>5612.2155999999995</v>
      </c>
      <c r="AC63" s="110">
        <v>24143.547299999998</v>
      </c>
      <c r="AD63" s="108">
        <v>15348.451499999999</v>
      </c>
      <c r="AE63" s="109">
        <v>3518.1253999999999</v>
      </c>
      <c r="AF63" s="109">
        <v>5217.7114000000001</v>
      </c>
      <c r="AG63" s="110">
        <v>24084.2883</v>
      </c>
      <c r="AH63" s="108">
        <v>15791.375700000001</v>
      </c>
      <c r="AI63" s="109">
        <v>3703.6831000000002</v>
      </c>
      <c r="AJ63" s="109">
        <v>5216.9029</v>
      </c>
      <c r="AK63" s="110">
        <v>24711.9617</v>
      </c>
      <c r="AL63" s="108">
        <v>15786.8989</v>
      </c>
      <c r="AM63" s="109">
        <v>3771.5504000000001</v>
      </c>
      <c r="AN63" s="109">
        <v>5212.0439999999999</v>
      </c>
      <c r="AO63" s="110">
        <v>24770.493300000002</v>
      </c>
      <c r="AP63" s="108">
        <v>15583.3611</v>
      </c>
      <c r="AQ63" s="109">
        <v>3735.6725000000001</v>
      </c>
      <c r="AR63" s="109">
        <v>5553.9596000000001</v>
      </c>
      <c r="AS63" s="110">
        <v>24872.993199999997</v>
      </c>
    </row>
    <row r="64" spans="1:53" ht="12.75" customHeight="1" x14ac:dyDescent="0.25">
      <c r="A64" s="116" t="s">
        <v>16</v>
      </c>
      <c r="B64" s="220">
        <v>6254.1423999999997</v>
      </c>
      <c r="C64" s="221">
        <v>185.85570000000001</v>
      </c>
      <c r="D64" s="221">
        <v>499.8888</v>
      </c>
      <c r="E64" s="272">
        <v>18.9023</v>
      </c>
      <c r="F64" s="272">
        <v>0</v>
      </c>
      <c r="G64" s="272">
        <v>189.06</v>
      </c>
      <c r="H64" s="222">
        <f t="shared" si="0"/>
        <v>7147.8491999999997</v>
      </c>
      <c r="I64" s="109">
        <v>5874.3481000000002</v>
      </c>
      <c r="J64" s="108">
        <v>201.96629999999999</v>
      </c>
      <c r="K64" s="109">
        <v>455.63990000000001</v>
      </c>
      <c r="L64" s="109">
        <v>80.372200000000007</v>
      </c>
      <c r="M64" s="110">
        <v>6612.3265000000001</v>
      </c>
      <c r="N64" s="108">
        <v>5618.9922999999999</v>
      </c>
      <c r="O64" s="109">
        <v>226.82990000000001</v>
      </c>
      <c r="P64" s="109">
        <v>399.71899999999999</v>
      </c>
      <c r="Q64" s="110">
        <v>6245.5411999999997</v>
      </c>
      <c r="R64" s="108">
        <v>5512.0352999999996</v>
      </c>
      <c r="S64" s="109">
        <v>255.73050000000001</v>
      </c>
      <c r="T64" s="109">
        <v>346.01479999999998</v>
      </c>
      <c r="U64" s="110">
        <v>6113.7806</v>
      </c>
      <c r="V64" s="108">
        <v>5375</v>
      </c>
      <c r="W64" s="109">
        <v>247</v>
      </c>
      <c r="X64" s="109">
        <v>351</v>
      </c>
      <c r="Y64" s="110">
        <v>5973</v>
      </c>
      <c r="Z64" s="108">
        <v>5191.665399999999</v>
      </c>
      <c r="AA64" s="109">
        <v>271.01890000000003</v>
      </c>
      <c r="AB64" s="109">
        <v>293.62220000000002</v>
      </c>
      <c r="AC64" s="110">
        <v>5756.3064999999988</v>
      </c>
      <c r="AD64" s="108">
        <v>5177.2258000000002</v>
      </c>
      <c r="AE64" s="109">
        <v>267.92590000000001</v>
      </c>
      <c r="AF64" s="109">
        <v>295.10500000000002</v>
      </c>
      <c r="AG64" s="110">
        <v>5740.2566999999999</v>
      </c>
      <c r="AH64" s="108">
        <v>5408.6931999999997</v>
      </c>
      <c r="AI64" s="109">
        <v>283.19690000000003</v>
      </c>
      <c r="AJ64" s="109">
        <v>304.28120000000001</v>
      </c>
      <c r="AK64" s="110">
        <v>5996.1713</v>
      </c>
      <c r="AL64" s="108">
        <v>5380.759</v>
      </c>
      <c r="AM64" s="109">
        <v>309.24369999999999</v>
      </c>
      <c r="AN64" s="109">
        <v>288.8689</v>
      </c>
      <c r="AO64" s="110">
        <v>5978.8716000000004</v>
      </c>
      <c r="AP64" s="108">
        <v>5302.9090999999999</v>
      </c>
      <c r="AQ64" s="109">
        <v>301.73059999999998</v>
      </c>
      <c r="AR64" s="109">
        <v>304.7681</v>
      </c>
      <c r="AS64" s="110">
        <v>5909.4078</v>
      </c>
    </row>
    <row r="65" spans="1:53" ht="12.75" customHeight="1" x14ac:dyDescent="0.25">
      <c r="A65" s="118" t="s">
        <v>17</v>
      </c>
      <c r="B65" s="220">
        <v>4468.8158999999996</v>
      </c>
      <c r="C65" s="221">
        <v>76.953500000000005</v>
      </c>
      <c r="D65" s="221">
        <v>181.59360000000001</v>
      </c>
      <c r="E65" s="272">
        <v>9.1174999999999997</v>
      </c>
      <c r="F65" s="272">
        <v>0</v>
      </c>
      <c r="G65" s="272">
        <v>96.277100000000004</v>
      </c>
      <c r="H65" s="222">
        <f t="shared" si="0"/>
        <v>4832.7575999999999</v>
      </c>
      <c r="I65" s="109">
        <v>4091.3705</v>
      </c>
      <c r="J65" s="108">
        <v>83.264200000000002</v>
      </c>
      <c r="K65" s="109">
        <v>171.7953</v>
      </c>
      <c r="L65" s="109">
        <v>49.3123</v>
      </c>
      <c r="M65" s="110">
        <v>4395.7422999999999</v>
      </c>
      <c r="N65" s="108">
        <v>3780.3389000000002</v>
      </c>
      <c r="O65" s="109">
        <v>81.9345</v>
      </c>
      <c r="P65" s="109">
        <v>99.961799999999997</v>
      </c>
      <c r="Q65" s="110">
        <v>3962.2352000000001</v>
      </c>
      <c r="R65" s="108">
        <v>3498.518</v>
      </c>
      <c r="S65" s="109">
        <v>86.067599999999999</v>
      </c>
      <c r="T65" s="109">
        <v>115.1921</v>
      </c>
      <c r="U65" s="110">
        <v>3699.7777000000001</v>
      </c>
      <c r="V65" s="108">
        <v>3311</v>
      </c>
      <c r="W65" s="109">
        <v>83</v>
      </c>
      <c r="X65" s="109">
        <v>118</v>
      </c>
      <c r="Y65" s="110">
        <v>3513</v>
      </c>
      <c r="Z65" s="108">
        <v>2985.3497000000002</v>
      </c>
      <c r="AA65" s="109">
        <v>90.596800000000002</v>
      </c>
      <c r="AB65" s="109">
        <v>81.900099999999995</v>
      </c>
      <c r="AC65" s="110">
        <v>3157.8465999999999</v>
      </c>
      <c r="AD65" s="108">
        <v>2734.7822000000001</v>
      </c>
      <c r="AE65" s="109">
        <v>100.8861</v>
      </c>
      <c r="AF65" s="109">
        <v>94.360500000000002</v>
      </c>
      <c r="AG65" s="110">
        <v>2930.0288</v>
      </c>
      <c r="AH65" s="108">
        <v>2778.0277999999998</v>
      </c>
      <c r="AI65" s="109">
        <v>99.990200000000002</v>
      </c>
      <c r="AJ65" s="109">
        <v>107.2642</v>
      </c>
      <c r="AK65" s="110">
        <v>2985.2822000000001</v>
      </c>
      <c r="AL65" s="108">
        <v>2592.8802000000001</v>
      </c>
      <c r="AM65" s="109">
        <v>82.457899999999995</v>
      </c>
      <c r="AN65" s="109">
        <v>94.016499999999994</v>
      </c>
      <c r="AO65" s="110">
        <v>2769.3546000000001</v>
      </c>
      <c r="AP65" s="108">
        <v>2426.3436999999999</v>
      </c>
      <c r="AQ65" s="109">
        <v>96.586100000000002</v>
      </c>
      <c r="AR65" s="109">
        <v>100.67829999999999</v>
      </c>
      <c r="AS65" s="110">
        <v>2623.6080999999999</v>
      </c>
    </row>
    <row r="66" spans="1:53" s="65" customFormat="1" ht="12.75" customHeight="1" x14ac:dyDescent="0.25">
      <c r="A66" s="137" t="s">
        <v>18</v>
      </c>
      <c r="B66" s="223">
        <v>28932.387200000001</v>
      </c>
      <c r="C66" s="224">
        <v>2991.1804999999999</v>
      </c>
      <c r="D66" s="224">
        <v>7143.7163</v>
      </c>
      <c r="E66" s="273">
        <v>90.744699999999995</v>
      </c>
      <c r="F66" s="273">
        <v>21.8276</v>
      </c>
      <c r="G66" s="273">
        <v>4143.3001999999997</v>
      </c>
      <c r="H66" s="225">
        <f t="shared" si="0"/>
        <v>43323.156499999997</v>
      </c>
      <c r="I66" s="139">
        <v>27328.486199999999</v>
      </c>
      <c r="J66" s="138">
        <v>3225.9422</v>
      </c>
      <c r="K66" s="139">
        <v>7526.6085000000003</v>
      </c>
      <c r="L66" s="139">
        <v>1106.8695</v>
      </c>
      <c r="M66" s="140">
        <v>39187.9064</v>
      </c>
      <c r="N66" s="138">
        <v>26316.1008</v>
      </c>
      <c r="O66" s="139">
        <v>3410.1156999999998</v>
      </c>
      <c r="P66" s="139">
        <v>6727.9898000000003</v>
      </c>
      <c r="Q66" s="140">
        <v>36454.206299999998</v>
      </c>
      <c r="R66" s="138">
        <v>25301.618399999999</v>
      </c>
      <c r="S66" s="139">
        <v>3587.7284</v>
      </c>
      <c r="T66" s="139">
        <v>6631.7812000000004</v>
      </c>
      <c r="U66" s="140">
        <v>35521.127999999997</v>
      </c>
      <c r="V66" s="138">
        <v>24313</v>
      </c>
      <c r="W66" s="139">
        <v>3515</v>
      </c>
      <c r="X66" s="139">
        <v>6574</v>
      </c>
      <c r="Y66" s="140">
        <v>34401</v>
      </c>
      <c r="Z66" s="138">
        <v>23344.193299999999</v>
      </c>
      <c r="AA66" s="139">
        <v>3725.7692000000002</v>
      </c>
      <c r="AB66" s="139">
        <v>5987.7378999999992</v>
      </c>
      <c r="AC66" s="140">
        <v>33057.700399999994</v>
      </c>
      <c r="AD66" s="138">
        <v>23260.459500000001</v>
      </c>
      <c r="AE66" s="139">
        <v>3886.9373999999998</v>
      </c>
      <c r="AF66" s="139">
        <v>5607.1769000000004</v>
      </c>
      <c r="AG66" s="140">
        <v>32754.573799999998</v>
      </c>
      <c r="AH66" s="138">
        <v>23978.096699999998</v>
      </c>
      <c r="AI66" s="139">
        <v>4086.8702000000003</v>
      </c>
      <c r="AJ66" s="139">
        <v>5628.4483</v>
      </c>
      <c r="AK66" s="140">
        <v>33693.415200000003</v>
      </c>
      <c r="AL66" s="138">
        <v>23760.538099999998</v>
      </c>
      <c r="AM66" s="139">
        <v>4163.2520000000004</v>
      </c>
      <c r="AN66" s="139">
        <v>5594.9294</v>
      </c>
      <c r="AO66" s="140">
        <v>33518.719499999999</v>
      </c>
      <c r="AP66" s="138">
        <v>23312.6139</v>
      </c>
      <c r="AQ66" s="139">
        <v>4133.9892</v>
      </c>
      <c r="AR66" s="139">
        <v>5959.4059999999999</v>
      </c>
      <c r="AS66" s="140">
        <v>33406.009100000003</v>
      </c>
      <c r="AT66" s="111"/>
      <c r="AX66"/>
      <c r="AY66"/>
      <c r="AZ66"/>
      <c r="BA66"/>
    </row>
    <row r="67" spans="1:53" ht="12.75" customHeight="1" x14ac:dyDescent="0.25">
      <c r="A67" s="116" t="s">
        <v>19</v>
      </c>
      <c r="B67" s="220">
        <v>10574.9205</v>
      </c>
      <c r="C67" s="221">
        <v>2037.5766000000001</v>
      </c>
      <c r="D67" s="221">
        <v>2030.0453</v>
      </c>
      <c r="E67" s="272">
        <v>3.4982000000000002</v>
      </c>
      <c r="F67" s="272">
        <v>4.2510000000000003</v>
      </c>
      <c r="G67" s="272">
        <v>490.85199999999998</v>
      </c>
      <c r="H67" s="222">
        <f t="shared" si="0"/>
        <v>15141.143600000001</v>
      </c>
      <c r="I67" s="109">
        <v>10322.140600000001</v>
      </c>
      <c r="J67" s="108">
        <v>2146.8793000000001</v>
      </c>
      <c r="K67" s="109">
        <v>2305.0794999999998</v>
      </c>
      <c r="L67" s="109">
        <v>174.61</v>
      </c>
      <c r="M67" s="110">
        <v>14948.7094</v>
      </c>
      <c r="N67" s="108">
        <v>10177.7845</v>
      </c>
      <c r="O67" s="109">
        <v>2234.3103999999998</v>
      </c>
      <c r="P67" s="109">
        <v>2408.8852999999999</v>
      </c>
      <c r="Q67" s="110">
        <v>14820.9802</v>
      </c>
      <c r="R67" s="108">
        <v>9756.6908000000003</v>
      </c>
      <c r="S67" s="109">
        <v>2264.1459</v>
      </c>
      <c r="T67" s="109">
        <v>2523.9196000000002</v>
      </c>
      <c r="U67" s="110">
        <v>14544.756299999999</v>
      </c>
      <c r="V67" s="108">
        <v>9490</v>
      </c>
      <c r="W67" s="109">
        <v>2190</v>
      </c>
      <c r="X67" s="109">
        <v>2509</v>
      </c>
      <c r="Y67" s="110">
        <v>14189</v>
      </c>
      <c r="Z67" s="108">
        <v>9390.0151999999998</v>
      </c>
      <c r="AA67" s="109">
        <v>2238.4600000000005</v>
      </c>
      <c r="AB67" s="109">
        <v>2347.8519999999999</v>
      </c>
      <c r="AC67" s="110">
        <v>13976.327200000002</v>
      </c>
      <c r="AD67" s="108">
        <v>9363.9305999999997</v>
      </c>
      <c r="AE67" s="109">
        <v>2248.4668000000001</v>
      </c>
      <c r="AF67" s="109">
        <v>2202.2856999999999</v>
      </c>
      <c r="AG67" s="110">
        <v>13814.6831</v>
      </c>
      <c r="AH67" s="108">
        <v>9388.8911000000007</v>
      </c>
      <c r="AI67" s="109">
        <v>2279.7303000000002</v>
      </c>
      <c r="AJ67" s="109">
        <v>2121.5969</v>
      </c>
      <c r="AK67" s="110">
        <v>13790.2183</v>
      </c>
      <c r="AL67" s="108">
        <v>9230.9344999999994</v>
      </c>
      <c r="AM67" s="109">
        <v>2275.7503999999999</v>
      </c>
      <c r="AN67" s="109">
        <v>2123.7464</v>
      </c>
      <c r="AO67" s="110">
        <v>13630.4313</v>
      </c>
      <c r="AP67" s="108">
        <v>8986.3083000000006</v>
      </c>
      <c r="AQ67" s="109">
        <v>2273.0578</v>
      </c>
      <c r="AR67" s="109">
        <v>2161.6799999999998</v>
      </c>
      <c r="AS67" s="110">
        <v>13421.046100000001</v>
      </c>
    </row>
    <row r="68" spans="1:53" ht="12.75" customHeight="1" x14ac:dyDescent="0.25">
      <c r="A68" s="116" t="s">
        <v>20</v>
      </c>
      <c r="B68" s="220">
        <v>10474.4133</v>
      </c>
      <c r="C68" s="221">
        <v>1738.1967999999999</v>
      </c>
      <c r="D68" s="221">
        <v>1028.6070999999999</v>
      </c>
      <c r="E68" s="272">
        <v>15.5961</v>
      </c>
      <c r="F68" s="272">
        <v>1.8868</v>
      </c>
      <c r="G68" s="272">
        <v>896.70740000000001</v>
      </c>
      <c r="H68" s="222">
        <f t="shared" si="0"/>
        <v>14155.407499999999</v>
      </c>
      <c r="I68" s="109">
        <v>9628.6438999999991</v>
      </c>
      <c r="J68" s="108">
        <v>1730.6047000000001</v>
      </c>
      <c r="K68" s="109">
        <v>1057.2347</v>
      </c>
      <c r="L68" s="109">
        <v>412.11750000000001</v>
      </c>
      <c r="M68" s="110">
        <v>12828.6008</v>
      </c>
      <c r="N68" s="108">
        <v>8853.9184000000005</v>
      </c>
      <c r="O68" s="109">
        <v>1810.3472999999999</v>
      </c>
      <c r="P68" s="109">
        <v>1015.054</v>
      </c>
      <c r="Q68" s="110">
        <v>11679.3197</v>
      </c>
      <c r="R68" s="108">
        <v>8152.7070000000003</v>
      </c>
      <c r="S68" s="109">
        <v>1840.191</v>
      </c>
      <c r="T68" s="109">
        <v>1071.7569000000001</v>
      </c>
      <c r="U68" s="110">
        <v>11064.6549</v>
      </c>
      <c r="V68" s="108">
        <v>7730</v>
      </c>
      <c r="W68" s="109">
        <v>1691</v>
      </c>
      <c r="X68" s="109">
        <v>1126</v>
      </c>
      <c r="Y68" s="110">
        <v>10547</v>
      </c>
      <c r="Z68" s="108">
        <v>7467.3701000000001</v>
      </c>
      <c r="AA68" s="109">
        <v>1714.4568000000002</v>
      </c>
      <c r="AB68" s="109">
        <v>939.9502</v>
      </c>
      <c r="AC68" s="110">
        <v>10121.777099999999</v>
      </c>
      <c r="AD68" s="108">
        <v>7363.3212000000003</v>
      </c>
      <c r="AE68" s="109">
        <v>1711.1909000000001</v>
      </c>
      <c r="AF68" s="109">
        <v>842.923</v>
      </c>
      <c r="AG68" s="110">
        <v>9917.4351000000006</v>
      </c>
      <c r="AH68" s="108">
        <v>7495.3827000000001</v>
      </c>
      <c r="AI68" s="109">
        <v>1683.7736</v>
      </c>
      <c r="AJ68" s="109">
        <v>826.78399999999999</v>
      </c>
      <c r="AK68" s="110">
        <v>10005.9403</v>
      </c>
      <c r="AL68" s="108">
        <v>7296.9224999999997</v>
      </c>
      <c r="AM68" s="109">
        <v>1643.2715000000001</v>
      </c>
      <c r="AN68" s="109">
        <v>797.19169999999997</v>
      </c>
      <c r="AO68" s="110">
        <v>9737.3856999999989</v>
      </c>
      <c r="AP68" s="108">
        <v>7066.4759000000004</v>
      </c>
      <c r="AQ68" s="109">
        <v>1607.0824</v>
      </c>
      <c r="AR68" s="109">
        <v>765.39350000000002</v>
      </c>
      <c r="AS68" s="110">
        <v>9438.9518000000007</v>
      </c>
    </row>
    <row r="69" spans="1:53" ht="12.75" customHeight="1" x14ac:dyDescent="0.25">
      <c r="A69" s="116" t="s">
        <v>21</v>
      </c>
      <c r="B69" s="220">
        <v>9490.8996999999999</v>
      </c>
      <c r="C69" s="221">
        <v>1565.5161000000001</v>
      </c>
      <c r="D69" s="221">
        <v>2841.4438</v>
      </c>
      <c r="E69" s="272">
        <v>10.177</v>
      </c>
      <c r="F69" s="272">
        <v>4.9842000000000004</v>
      </c>
      <c r="G69" s="272">
        <v>221.14850000000001</v>
      </c>
      <c r="H69" s="222">
        <f t="shared" si="0"/>
        <v>14134.1693</v>
      </c>
      <c r="I69" s="109">
        <v>8750.3037000000004</v>
      </c>
      <c r="J69" s="108">
        <v>1481.6985999999999</v>
      </c>
      <c r="K69" s="109">
        <v>3208.6378</v>
      </c>
      <c r="L69" s="109">
        <v>122.2152</v>
      </c>
      <c r="M69" s="110">
        <v>13562.855300000001</v>
      </c>
      <c r="N69" s="108">
        <v>8292.1056000000008</v>
      </c>
      <c r="O69" s="109">
        <v>1528.5959</v>
      </c>
      <c r="P69" s="109">
        <v>3041.3031000000001</v>
      </c>
      <c r="Q69" s="110">
        <v>12862.0046</v>
      </c>
      <c r="R69" s="108">
        <v>7831.1867000000002</v>
      </c>
      <c r="S69" s="109">
        <v>1566.7953</v>
      </c>
      <c r="T69" s="109">
        <v>2885.0061999999998</v>
      </c>
      <c r="U69" s="110">
        <v>12282.9882</v>
      </c>
      <c r="V69" s="108">
        <v>7542</v>
      </c>
      <c r="W69" s="109">
        <v>1508</v>
      </c>
      <c r="X69" s="109">
        <v>2833</v>
      </c>
      <c r="Y69" s="110">
        <v>11883</v>
      </c>
      <c r="Z69" s="108">
        <v>7406.1917999999996</v>
      </c>
      <c r="AA69" s="109">
        <v>1504.0752999999997</v>
      </c>
      <c r="AB69" s="109">
        <v>2591.3035</v>
      </c>
      <c r="AC69" s="110">
        <v>11501.570599999999</v>
      </c>
      <c r="AD69" s="108">
        <v>7642.0227000000004</v>
      </c>
      <c r="AE69" s="109">
        <v>1548.1119000000001</v>
      </c>
      <c r="AF69" s="109">
        <v>2394.5102999999999</v>
      </c>
      <c r="AG69" s="110">
        <v>11584.644900000001</v>
      </c>
      <c r="AH69" s="108">
        <v>7773.1418000000003</v>
      </c>
      <c r="AI69" s="109">
        <v>1545.9087</v>
      </c>
      <c r="AJ69" s="109">
        <v>2395.3307</v>
      </c>
      <c r="AK69" s="110">
        <v>11714.381200000002</v>
      </c>
      <c r="AL69" s="108">
        <v>7789.2523000000001</v>
      </c>
      <c r="AM69" s="109">
        <v>1514.4150999999999</v>
      </c>
      <c r="AN69" s="109">
        <v>2415.1217999999999</v>
      </c>
      <c r="AO69" s="110">
        <v>11718.789199999999</v>
      </c>
      <c r="AP69" s="108">
        <v>7741.6585999999998</v>
      </c>
      <c r="AQ69" s="109">
        <v>1527.9414999999999</v>
      </c>
      <c r="AR69" s="109">
        <v>2395.3314999999998</v>
      </c>
      <c r="AS69" s="110">
        <v>11664.9316</v>
      </c>
    </row>
    <row r="70" spans="1:53" ht="12.75" customHeight="1" x14ac:dyDescent="0.25">
      <c r="A70" s="116" t="s">
        <v>22</v>
      </c>
      <c r="B70" s="220">
        <v>13713.9431</v>
      </c>
      <c r="C70" s="221">
        <v>1806.8987</v>
      </c>
      <c r="D70" s="221">
        <v>1785.8707999999999</v>
      </c>
      <c r="E70" s="272">
        <v>17.552199999999999</v>
      </c>
      <c r="F70" s="272">
        <v>2.5886</v>
      </c>
      <c r="G70" s="272">
        <v>155.49619999999999</v>
      </c>
      <c r="H70" s="222">
        <f t="shared" si="0"/>
        <v>17482.349599999998</v>
      </c>
      <c r="I70" s="109">
        <v>12968.004300000001</v>
      </c>
      <c r="J70" s="108">
        <v>1884.1641999999999</v>
      </c>
      <c r="K70" s="109">
        <v>2062.3208</v>
      </c>
      <c r="L70" s="109">
        <v>95.393799999999999</v>
      </c>
      <c r="M70" s="110">
        <v>17009.883100000003</v>
      </c>
      <c r="N70" s="108">
        <v>12212.872300000001</v>
      </c>
      <c r="O70" s="109">
        <v>1983.145</v>
      </c>
      <c r="P70" s="109">
        <v>1886.2429</v>
      </c>
      <c r="Q70" s="110">
        <v>16082.260200000001</v>
      </c>
      <c r="R70" s="108">
        <v>11393.8403</v>
      </c>
      <c r="S70" s="109">
        <v>2045.5068000000001</v>
      </c>
      <c r="T70" s="109">
        <v>2004.1482000000001</v>
      </c>
      <c r="U70" s="110">
        <v>15443.4953</v>
      </c>
      <c r="V70" s="108">
        <v>10811</v>
      </c>
      <c r="W70" s="109">
        <v>1972</v>
      </c>
      <c r="X70" s="109">
        <v>2043</v>
      </c>
      <c r="Y70" s="110">
        <v>14827</v>
      </c>
      <c r="Z70" s="108">
        <v>10541.530999999999</v>
      </c>
      <c r="AA70" s="109">
        <v>2012.3866</v>
      </c>
      <c r="AB70" s="109">
        <v>1771.2665999999999</v>
      </c>
      <c r="AC70" s="110">
        <v>14325.184199999998</v>
      </c>
      <c r="AD70" s="108">
        <v>10620.6661</v>
      </c>
      <c r="AE70" s="109">
        <v>1951.3099</v>
      </c>
      <c r="AF70" s="109">
        <v>1559.8628000000001</v>
      </c>
      <c r="AG70" s="110">
        <v>14131.838800000001</v>
      </c>
      <c r="AH70" s="108">
        <v>10642.3995</v>
      </c>
      <c r="AI70" s="109">
        <v>1951.8621000000001</v>
      </c>
      <c r="AJ70" s="109">
        <v>1569.432</v>
      </c>
      <c r="AK70" s="110">
        <v>14163.693600000001</v>
      </c>
      <c r="AL70" s="108">
        <v>10415.5399</v>
      </c>
      <c r="AM70" s="109">
        <v>1970.5425</v>
      </c>
      <c r="AN70" s="109">
        <v>1533.2248999999999</v>
      </c>
      <c r="AO70" s="110">
        <v>13919.307299999999</v>
      </c>
      <c r="AP70" s="108">
        <v>10288.4696</v>
      </c>
      <c r="AQ70" s="109">
        <v>1894.4571000000001</v>
      </c>
      <c r="AR70" s="109">
        <v>1563.7806</v>
      </c>
      <c r="AS70" s="110">
        <v>13746.7073</v>
      </c>
    </row>
    <row r="71" spans="1:53" ht="12.75" customHeight="1" x14ac:dyDescent="0.25">
      <c r="A71" s="118" t="s">
        <v>23</v>
      </c>
      <c r="B71" s="220">
        <v>0</v>
      </c>
      <c r="C71" s="221">
        <v>0</v>
      </c>
      <c r="D71" s="221">
        <v>18.3706</v>
      </c>
      <c r="E71" s="272">
        <v>0</v>
      </c>
      <c r="F71" s="272">
        <v>0</v>
      </c>
      <c r="G71" s="272">
        <v>3.4403999999999999</v>
      </c>
      <c r="H71" s="222">
        <f t="shared" si="0"/>
        <v>21.811</v>
      </c>
      <c r="I71" s="109">
        <v>0</v>
      </c>
      <c r="J71" s="108">
        <v>0</v>
      </c>
      <c r="K71" s="109">
        <v>22.786999999999999</v>
      </c>
      <c r="L71" s="109">
        <v>5.1698000000000004</v>
      </c>
      <c r="M71" s="110">
        <v>27.956800000000001</v>
      </c>
      <c r="N71" s="108">
        <v>0.24049999999999999</v>
      </c>
      <c r="O71" s="109">
        <v>0</v>
      </c>
      <c r="P71" s="109">
        <v>22.031199999999998</v>
      </c>
      <c r="Q71" s="110">
        <v>22.271699999999999</v>
      </c>
      <c r="R71" s="108">
        <v>0</v>
      </c>
      <c r="S71" s="109">
        <v>0</v>
      </c>
      <c r="T71" s="109">
        <v>22.8995</v>
      </c>
      <c r="U71" s="110">
        <v>22.8995</v>
      </c>
      <c r="V71" s="108">
        <v>0</v>
      </c>
      <c r="W71" s="109">
        <v>0</v>
      </c>
      <c r="X71" s="109">
        <v>22</v>
      </c>
      <c r="Y71" s="110">
        <v>22</v>
      </c>
      <c r="Z71" s="108">
        <v>0</v>
      </c>
      <c r="AA71" s="109">
        <v>0</v>
      </c>
      <c r="AB71" s="109">
        <v>22.940200000000001</v>
      </c>
      <c r="AC71" s="110">
        <v>22.940200000000001</v>
      </c>
      <c r="AD71" s="108">
        <v>0.13100000000000001</v>
      </c>
      <c r="AE71" s="109">
        <v>0</v>
      </c>
      <c r="AF71" s="109">
        <v>24.0838</v>
      </c>
      <c r="AG71" s="110">
        <v>24.2148</v>
      </c>
      <c r="AH71" s="108">
        <v>0</v>
      </c>
      <c r="AI71" s="109">
        <v>0.25069999999999998</v>
      </c>
      <c r="AJ71" s="109">
        <v>33.296500000000002</v>
      </c>
      <c r="AK71" s="110">
        <v>33.547200000000004</v>
      </c>
      <c r="AL71" s="108">
        <v>0.18179999999999999</v>
      </c>
      <c r="AM71" s="109">
        <v>0</v>
      </c>
      <c r="AN71" s="109">
        <v>29.504200000000001</v>
      </c>
      <c r="AO71" s="110">
        <v>29.686</v>
      </c>
      <c r="AP71" s="108">
        <v>0</v>
      </c>
      <c r="AQ71" s="109">
        <v>0</v>
      </c>
      <c r="AR71" s="109">
        <v>27.837599999999998</v>
      </c>
      <c r="AS71" s="110">
        <v>27.837599999999998</v>
      </c>
    </row>
    <row r="72" spans="1:53" s="65" customFormat="1" ht="12.75" customHeight="1" x14ac:dyDescent="0.25">
      <c r="A72" s="137" t="s">
        <v>24</v>
      </c>
      <c r="B72" s="223">
        <v>44254.176599999999</v>
      </c>
      <c r="C72" s="224">
        <v>7148.1881999999996</v>
      </c>
      <c r="D72" s="224">
        <v>7704.3375999999998</v>
      </c>
      <c r="E72" s="273">
        <v>46.823500000000003</v>
      </c>
      <c r="F72" s="273">
        <v>13.710599999999999</v>
      </c>
      <c r="G72" s="273">
        <v>1767.6445000000001</v>
      </c>
      <c r="H72" s="225">
        <f t="shared" si="0"/>
        <v>60934.880999999994</v>
      </c>
      <c r="I72" s="139">
        <v>41669.092499999999</v>
      </c>
      <c r="J72" s="138">
        <v>7243.3468000000003</v>
      </c>
      <c r="K72" s="139">
        <v>8656.0598000000009</v>
      </c>
      <c r="L72" s="139">
        <v>809.50630000000001</v>
      </c>
      <c r="M72" s="140">
        <v>58378.005400000002</v>
      </c>
      <c r="N72" s="138">
        <v>39536.921300000002</v>
      </c>
      <c r="O72" s="139">
        <v>7556.3986000000004</v>
      </c>
      <c r="P72" s="139">
        <v>8373.5164999999997</v>
      </c>
      <c r="Q72" s="140">
        <v>55466.8364</v>
      </c>
      <c r="R72" s="138">
        <v>37134.424800000001</v>
      </c>
      <c r="S72" s="139">
        <v>7716.6390000000001</v>
      </c>
      <c r="T72" s="139">
        <v>8507.7304000000004</v>
      </c>
      <c r="U72" s="140">
        <v>53358.794199999997</v>
      </c>
      <c r="V72" s="138">
        <v>35573</v>
      </c>
      <c r="W72" s="139">
        <v>7360</v>
      </c>
      <c r="X72" s="139">
        <v>8533</v>
      </c>
      <c r="Y72" s="140">
        <v>51466</v>
      </c>
      <c r="Z72" s="138">
        <v>34805.108099999998</v>
      </c>
      <c r="AA72" s="139">
        <v>7469.3787000000002</v>
      </c>
      <c r="AB72" s="139">
        <v>7673.3125</v>
      </c>
      <c r="AC72" s="140">
        <v>49947.799299999991</v>
      </c>
      <c r="AD72" s="138">
        <v>34990.071600000003</v>
      </c>
      <c r="AE72" s="139">
        <v>7459.0794999999998</v>
      </c>
      <c r="AF72" s="139">
        <v>7023.6656000000003</v>
      </c>
      <c r="AG72" s="140">
        <v>49472.816700000003</v>
      </c>
      <c r="AH72" s="138">
        <v>35299.815100000007</v>
      </c>
      <c r="AI72" s="139">
        <v>7461.5253999999995</v>
      </c>
      <c r="AJ72" s="139">
        <v>6946.4401000000007</v>
      </c>
      <c r="AK72" s="140">
        <v>49707.780600000006</v>
      </c>
      <c r="AL72" s="138">
        <v>34732.830999999998</v>
      </c>
      <c r="AM72" s="139">
        <v>7403.9794999999995</v>
      </c>
      <c r="AN72" s="139">
        <v>6898.7890000000007</v>
      </c>
      <c r="AO72" s="140">
        <v>49035.599499999997</v>
      </c>
      <c r="AP72" s="138">
        <v>34082.912400000001</v>
      </c>
      <c r="AQ72" s="139">
        <v>7302.5388000000003</v>
      </c>
      <c r="AR72" s="139">
        <v>6914.0231999999996</v>
      </c>
      <c r="AS72" s="140">
        <v>48299.474400000006</v>
      </c>
      <c r="AT72" s="111"/>
      <c r="AX72"/>
      <c r="AY72"/>
      <c r="AZ72"/>
      <c r="BA72"/>
    </row>
    <row r="73" spans="1:53" ht="12.75" customHeight="1" x14ac:dyDescent="0.25">
      <c r="A73" s="116" t="s">
        <v>25</v>
      </c>
      <c r="B73" s="220">
        <v>1219.3822</v>
      </c>
      <c r="C73" s="221">
        <v>232.1473</v>
      </c>
      <c r="D73" s="221">
        <v>64.313800000000001</v>
      </c>
      <c r="E73" s="272">
        <v>1.9088000000000001</v>
      </c>
      <c r="F73" s="272">
        <v>0</v>
      </c>
      <c r="G73" s="272">
        <v>55.874699999999997</v>
      </c>
      <c r="H73" s="222">
        <f t="shared" si="0"/>
        <v>1573.6268</v>
      </c>
      <c r="I73" s="113">
        <v>1179.7381</v>
      </c>
      <c r="J73" s="112">
        <v>230.4931</v>
      </c>
      <c r="K73" s="113">
        <v>77.8703</v>
      </c>
      <c r="L73" s="113">
        <v>10.090199999999999</v>
      </c>
      <c r="M73" s="114">
        <v>1498.1917000000001</v>
      </c>
      <c r="N73" s="112">
        <v>1142.3055999999999</v>
      </c>
      <c r="O73" s="113">
        <v>238.57579999999999</v>
      </c>
      <c r="P73" s="113">
        <v>63.770099999999999</v>
      </c>
      <c r="Q73" s="114">
        <v>1444.6514999999999</v>
      </c>
      <c r="R73" s="112">
        <v>1105.4088999999999</v>
      </c>
      <c r="S73" s="113">
        <v>242.52369999999999</v>
      </c>
      <c r="T73" s="113">
        <v>71.977699999999999</v>
      </c>
      <c r="U73" s="114">
        <v>1419.9103</v>
      </c>
      <c r="V73" s="112">
        <v>1044</v>
      </c>
      <c r="W73" s="113">
        <v>247</v>
      </c>
      <c r="X73" s="113">
        <v>82</v>
      </c>
      <c r="Y73" s="114">
        <v>1373</v>
      </c>
      <c r="Z73" s="112">
        <v>1036.6078</v>
      </c>
      <c r="AA73" s="113">
        <v>249.9091</v>
      </c>
      <c r="AB73" s="113">
        <v>68.678200000000004</v>
      </c>
      <c r="AC73" s="114">
        <v>1355.1951000000001</v>
      </c>
      <c r="AD73" s="112">
        <v>1017.2012</v>
      </c>
      <c r="AE73" s="113">
        <v>239.34620000000001</v>
      </c>
      <c r="AF73" s="113">
        <v>70.193899999999999</v>
      </c>
      <c r="AG73" s="114">
        <v>1326.7412999999999</v>
      </c>
      <c r="AH73" s="112">
        <v>978.66210000000001</v>
      </c>
      <c r="AI73" s="113">
        <v>230.1277</v>
      </c>
      <c r="AJ73" s="113">
        <v>75.416799999999995</v>
      </c>
      <c r="AK73" s="114">
        <v>1284.2066</v>
      </c>
      <c r="AL73" s="112">
        <v>927.03250000000003</v>
      </c>
      <c r="AM73" s="113">
        <v>236.25200000000001</v>
      </c>
      <c r="AN73" s="113">
        <v>69.085300000000004</v>
      </c>
      <c r="AO73" s="114">
        <v>1232.3697999999999</v>
      </c>
      <c r="AP73" s="112">
        <v>901.36170000000004</v>
      </c>
      <c r="AQ73" s="113">
        <v>221.72120000000001</v>
      </c>
      <c r="AR73" s="113">
        <v>71.386899999999997</v>
      </c>
      <c r="AS73" s="114">
        <v>1194.4698000000001</v>
      </c>
    </row>
    <row r="74" spans="1:53" ht="12.75" customHeight="1" x14ac:dyDescent="0.25">
      <c r="A74" s="116" t="s">
        <v>26</v>
      </c>
      <c r="B74" s="220">
        <v>69.766099999999994</v>
      </c>
      <c r="C74" s="221">
        <v>0</v>
      </c>
      <c r="D74" s="221">
        <v>0.65469999999999995</v>
      </c>
      <c r="E74" s="272">
        <v>0</v>
      </c>
      <c r="F74" s="272">
        <v>0</v>
      </c>
      <c r="G74" s="272">
        <v>1.2991999999999999</v>
      </c>
      <c r="H74" s="222">
        <f t="shared" si="0"/>
        <v>71.72</v>
      </c>
      <c r="I74" s="109">
        <v>64.798500000000004</v>
      </c>
      <c r="J74" s="108">
        <v>0</v>
      </c>
      <c r="K74" s="109">
        <v>0.91069999999999995</v>
      </c>
      <c r="L74" s="109">
        <v>0</v>
      </c>
      <c r="M74" s="110">
        <v>65.709199999999996</v>
      </c>
      <c r="N74" s="108">
        <v>63.4146</v>
      </c>
      <c r="O74" s="109">
        <v>0.31719999999999998</v>
      </c>
      <c r="P74" s="109">
        <v>0.75160000000000005</v>
      </c>
      <c r="Q74" s="110">
        <v>64.483400000000003</v>
      </c>
      <c r="R74" s="108">
        <v>62.408499999999997</v>
      </c>
      <c r="S74" s="109">
        <v>0.55730000000000002</v>
      </c>
      <c r="T74" s="109">
        <v>0.56830000000000003</v>
      </c>
      <c r="U74" s="110">
        <v>63.534100000000002</v>
      </c>
      <c r="V74" s="108">
        <v>63</v>
      </c>
      <c r="W74" s="109">
        <v>0</v>
      </c>
      <c r="X74" s="109">
        <v>0</v>
      </c>
      <c r="Y74" s="110">
        <v>63</v>
      </c>
      <c r="Z74" s="108">
        <v>62.949399999999997</v>
      </c>
      <c r="AA74" s="109">
        <v>3.78E-2</v>
      </c>
      <c r="AB74" s="109">
        <v>0.16339999999999999</v>
      </c>
      <c r="AC74" s="110">
        <v>63.150599999999997</v>
      </c>
      <c r="AD74" s="108">
        <v>62.756300000000003</v>
      </c>
      <c r="AE74" s="109">
        <v>0.1361</v>
      </c>
      <c r="AF74" s="109">
        <v>0.55030000000000001</v>
      </c>
      <c r="AG74" s="110">
        <v>63.442700000000002</v>
      </c>
      <c r="AH74" s="108">
        <v>57.1524</v>
      </c>
      <c r="AI74" s="109">
        <v>0.1215</v>
      </c>
      <c r="AJ74" s="109">
        <v>2.1025</v>
      </c>
      <c r="AK74" s="110">
        <v>59.376399999999997</v>
      </c>
      <c r="AL74" s="108">
        <v>58.517099999999999</v>
      </c>
      <c r="AM74" s="109">
        <v>0</v>
      </c>
      <c r="AN74" s="109">
        <v>0.43169999999999997</v>
      </c>
      <c r="AO74" s="110">
        <v>58.948799999999999</v>
      </c>
      <c r="AP74" s="108">
        <v>56.179200000000002</v>
      </c>
      <c r="AQ74" s="109">
        <v>0</v>
      </c>
      <c r="AR74" s="109">
        <v>0.7137</v>
      </c>
      <c r="AS74" s="110">
        <v>56.892900000000004</v>
      </c>
    </row>
    <row r="75" spans="1:53" ht="12.75" customHeight="1" x14ac:dyDescent="0.25">
      <c r="A75" s="116" t="s">
        <v>27</v>
      </c>
      <c r="B75" s="220">
        <v>160.50530000000001</v>
      </c>
      <c r="C75" s="221">
        <v>2.5907</v>
      </c>
      <c r="D75" s="221">
        <v>1.3454999999999999</v>
      </c>
      <c r="E75" s="272">
        <v>0</v>
      </c>
      <c r="F75" s="272">
        <v>0</v>
      </c>
      <c r="G75" s="272">
        <v>9.5999999999999992E-3</v>
      </c>
      <c r="H75" s="222">
        <f t="shared" si="0"/>
        <v>164.4511</v>
      </c>
      <c r="I75" s="109">
        <v>160.1523</v>
      </c>
      <c r="J75" s="108">
        <v>1.9419</v>
      </c>
      <c r="K75" s="109">
        <v>2.4073000000000002</v>
      </c>
      <c r="L75" s="109">
        <v>0</v>
      </c>
      <c r="M75" s="110">
        <v>164.50149999999999</v>
      </c>
      <c r="N75" s="108">
        <v>158.25700000000001</v>
      </c>
      <c r="O75" s="109">
        <v>2.4496000000000002</v>
      </c>
      <c r="P75" s="109">
        <v>0.89890000000000003</v>
      </c>
      <c r="Q75" s="110">
        <v>161.60550000000001</v>
      </c>
      <c r="R75" s="108">
        <v>155.202</v>
      </c>
      <c r="S75" s="109">
        <v>1.9636</v>
      </c>
      <c r="T75" s="109">
        <v>2.8111000000000002</v>
      </c>
      <c r="U75" s="110">
        <v>159.97669999999999</v>
      </c>
      <c r="V75" s="108">
        <v>153</v>
      </c>
      <c r="W75" s="109">
        <v>2</v>
      </c>
      <c r="X75" s="109">
        <v>5</v>
      </c>
      <c r="Y75" s="110">
        <v>160</v>
      </c>
      <c r="Z75" s="108">
        <v>153.41570000000002</v>
      </c>
      <c r="AA75" s="109">
        <v>1.9537</v>
      </c>
      <c r="AB75" s="109">
        <v>1.1760000000000002</v>
      </c>
      <c r="AC75" s="110">
        <v>156.5454</v>
      </c>
      <c r="AD75" s="108">
        <v>151.53700000000001</v>
      </c>
      <c r="AE75" s="109">
        <v>2.2505000000000002</v>
      </c>
      <c r="AF75" s="109">
        <v>1.5737000000000001</v>
      </c>
      <c r="AG75" s="110">
        <v>155.3612</v>
      </c>
      <c r="AH75" s="108">
        <v>147.31319999999999</v>
      </c>
      <c r="AI75" s="109">
        <v>5.0701999999999998</v>
      </c>
      <c r="AJ75" s="109">
        <v>0.63190000000000002</v>
      </c>
      <c r="AK75" s="110">
        <v>153.0153</v>
      </c>
      <c r="AL75" s="108">
        <v>145.4648</v>
      </c>
      <c r="AM75" s="109">
        <v>3.6623000000000001</v>
      </c>
      <c r="AN75" s="109">
        <v>0</v>
      </c>
      <c r="AO75" s="110">
        <v>149.12709999999998</v>
      </c>
      <c r="AP75" s="108">
        <v>139.90610000000001</v>
      </c>
      <c r="AQ75" s="109">
        <v>3.7429999999999999</v>
      </c>
      <c r="AR75" s="109">
        <v>0</v>
      </c>
      <c r="AS75" s="110">
        <v>143.6491</v>
      </c>
    </row>
    <row r="76" spans="1:53" ht="12.75" customHeight="1" x14ac:dyDescent="0.25">
      <c r="A76" s="116" t="s">
        <v>28</v>
      </c>
      <c r="B76" s="220">
        <v>55.433700000000002</v>
      </c>
      <c r="C76" s="221">
        <v>59.180100000000003</v>
      </c>
      <c r="D76" s="221">
        <v>75.262299999999996</v>
      </c>
      <c r="E76" s="272">
        <v>0</v>
      </c>
      <c r="F76" s="272">
        <v>0</v>
      </c>
      <c r="G76" s="272">
        <v>4.4504000000000001</v>
      </c>
      <c r="H76" s="222">
        <f t="shared" si="0"/>
        <v>194.32650000000001</v>
      </c>
      <c r="I76" s="109">
        <v>52.110799999999998</v>
      </c>
      <c r="J76" s="108">
        <v>62.294600000000003</v>
      </c>
      <c r="K76" s="109">
        <v>68.488799999999998</v>
      </c>
      <c r="L76" s="109">
        <v>0.5857</v>
      </c>
      <c r="M76" s="110">
        <v>183.47990000000001</v>
      </c>
      <c r="N76" s="108">
        <v>49.368299999999998</v>
      </c>
      <c r="O76" s="109">
        <v>53.558599999999998</v>
      </c>
      <c r="P76" s="109">
        <v>71.696600000000004</v>
      </c>
      <c r="Q76" s="110">
        <v>174.62350000000001</v>
      </c>
      <c r="R76" s="108">
        <v>47.799399999999999</v>
      </c>
      <c r="S76" s="109">
        <v>62.707599999999999</v>
      </c>
      <c r="T76" s="109">
        <v>56.598199999999999</v>
      </c>
      <c r="U76" s="110">
        <v>167.1052</v>
      </c>
      <c r="V76" s="108">
        <v>47</v>
      </c>
      <c r="W76" s="109">
        <v>52</v>
      </c>
      <c r="X76" s="109">
        <v>62</v>
      </c>
      <c r="Y76" s="110">
        <v>162</v>
      </c>
      <c r="Z76" s="108">
        <v>40.033699999999996</v>
      </c>
      <c r="AA76" s="109">
        <v>56.634700000000002</v>
      </c>
      <c r="AB76" s="109">
        <v>60.247600000000006</v>
      </c>
      <c r="AC76" s="110">
        <v>156.916</v>
      </c>
      <c r="AD76" s="108">
        <v>47.558300000000003</v>
      </c>
      <c r="AE76" s="109">
        <v>51.377000000000002</v>
      </c>
      <c r="AF76" s="109">
        <v>51.216200000000001</v>
      </c>
      <c r="AG76" s="110">
        <v>150.1515</v>
      </c>
      <c r="AH76" s="108">
        <v>43.304900000000004</v>
      </c>
      <c r="AI76" s="109">
        <v>57.479900000000001</v>
      </c>
      <c r="AJ76" s="109">
        <v>39.062600000000003</v>
      </c>
      <c r="AK76" s="110">
        <v>139.84739999999999</v>
      </c>
      <c r="AL76" s="108">
        <v>39.651299999999999</v>
      </c>
      <c r="AM76" s="109">
        <v>51.658000000000001</v>
      </c>
      <c r="AN76" s="109">
        <v>37.344700000000003</v>
      </c>
      <c r="AO76" s="110">
        <v>128.654</v>
      </c>
      <c r="AP76" s="108">
        <v>36.709899999999998</v>
      </c>
      <c r="AQ76" s="109">
        <v>41.732799999999997</v>
      </c>
      <c r="AR76" s="109">
        <v>36.8703</v>
      </c>
      <c r="AS76" s="110">
        <v>115.313</v>
      </c>
    </row>
    <row r="77" spans="1:53" ht="12.75" customHeight="1" x14ac:dyDescent="0.25">
      <c r="A77" s="116" t="s">
        <v>29</v>
      </c>
      <c r="B77" s="220">
        <v>0</v>
      </c>
      <c r="C77" s="221">
        <v>0</v>
      </c>
      <c r="D77" s="221">
        <v>0</v>
      </c>
      <c r="E77" s="272">
        <v>0</v>
      </c>
      <c r="F77" s="272">
        <v>0</v>
      </c>
      <c r="G77" s="272">
        <v>0</v>
      </c>
      <c r="H77" s="222">
        <f t="shared" si="0"/>
        <v>0</v>
      </c>
      <c r="I77" s="109">
        <v>0</v>
      </c>
      <c r="J77" s="108">
        <v>0</v>
      </c>
      <c r="K77" s="109">
        <v>0</v>
      </c>
      <c r="L77" s="109">
        <v>0</v>
      </c>
      <c r="M77" s="110">
        <v>0</v>
      </c>
      <c r="N77" s="108">
        <v>0</v>
      </c>
      <c r="O77" s="109">
        <v>0</v>
      </c>
      <c r="P77" s="109">
        <v>0</v>
      </c>
      <c r="Q77" s="110">
        <v>0</v>
      </c>
      <c r="R77" s="108">
        <v>0</v>
      </c>
      <c r="S77" s="109">
        <v>0</v>
      </c>
      <c r="T77" s="109">
        <v>0</v>
      </c>
      <c r="U77" s="110">
        <v>0</v>
      </c>
      <c r="V77" s="108">
        <v>0</v>
      </c>
      <c r="W77" s="109">
        <v>0</v>
      </c>
      <c r="X77" s="109">
        <v>0</v>
      </c>
      <c r="Y77" s="110">
        <v>0</v>
      </c>
      <c r="Z77" s="108">
        <v>0</v>
      </c>
      <c r="AA77" s="109">
        <v>0</v>
      </c>
      <c r="AB77" s="109">
        <v>0</v>
      </c>
      <c r="AC77" s="110">
        <v>0</v>
      </c>
      <c r="AD77" s="108">
        <v>0</v>
      </c>
      <c r="AE77" s="109">
        <v>0</v>
      </c>
      <c r="AF77" s="109">
        <v>0</v>
      </c>
      <c r="AG77" s="110">
        <v>0</v>
      </c>
      <c r="AH77" s="108">
        <v>0</v>
      </c>
      <c r="AI77" s="109">
        <v>0</v>
      </c>
      <c r="AJ77" s="109">
        <v>0</v>
      </c>
      <c r="AK77" s="110">
        <v>0</v>
      </c>
      <c r="AL77" s="108">
        <v>0</v>
      </c>
      <c r="AM77" s="109">
        <v>0</v>
      </c>
      <c r="AN77" s="109">
        <v>0</v>
      </c>
      <c r="AO77" s="110">
        <v>0</v>
      </c>
      <c r="AP77" s="108">
        <v>0</v>
      </c>
      <c r="AQ77" s="109">
        <v>0</v>
      </c>
      <c r="AR77" s="109">
        <v>0</v>
      </c>
      <c r="AS77" s="110">
        <v>0</v>
      </c>
    </row>
    <row r="78" spans="1:53" ht="12.75" customHeight="1" x14ac:dyDescent="0.25">
      <c r="A78" s="118" t="s">
        <v>30</v>
      </c>
      <c r="B78" s="220">
        <v>1.7036</v>
      </c>
      <c r="C78" s="221">
        <v>0</v>
      </c>
      <c r="D78" s="221">
        <v>57.697899999999997</v>
      </c>
      <c r="E78" s="272">
        <v>0.4143</v>
      </c>
      <c r="F78" s="272">
        <v>0</v>
      </c>
      <c r="G78" s="272">
        <v>12.8941</v>
      </c>
      <c r="H78" s="222">
        <f t="shared" si="0"/>
        <v>72.70989999999999</v>
      </c>
      <c r="I78" s="109">
        <v>0.77949999999999997</v>
      </c>
      <c r="J78" s="108">
        <v>0.8891</v>
      </c>
      <c r="K78" s="109">
        <v>65.925399999999996</v>
      </c>
      <c r="L78" s="109">
        <v>13.8826</v>
      </c>
      <c r="M78" s="110">
        <v>81.476599999999991</v>
      </c>
      <c r="N78" s="108">
        <v>0.54200000000000004</v>
      </c>
      <c r="O78" s="109">
        <v>0</v>
      </c>
      <c r="P78" s="109">
        <v>44.193600000000004</v>
      </c>
      <c r="Q78" s="110">
        <v>44.735599999999998</v>
      </c>
      <c r="R78" s="108">
        <v>0.36709999999999998</v>
      </c>
      <c r="S78" s="109">
        <v>0</v>
      </c>
      <c r="T78" s="109">
        <v>31.657499999999999</v>
      </c>
      <c r="U78" s="110">
        <v>32.0246</v>
      </c>
      <c r="V78" s="108">
        <v>0</v>
      </c>
      <c r="W78" s="109">
        <v>0</v>
      </c>
      <c r="X78" s="109">
        <v>18</v>
      </c>
      <c r="Y78" s="110">
        <v>18</v>
      </c>
      <c r="Z78" s="108">
        <v>0.249</v>
      </c>
      <c r="AA78" s="109">
        <v>0</v>
      </c>
      <c r="AB78" s="109">
        <v>13.7658</v>
      </c>
      <c r="AC78" s="110">
        <v>14.014800000000001</v>
      </c>
      <c r="AD78" s="108">
        <v>0.23910000000000001</v>
      </c>
      <c r="AE78" s="109">
        <v>0.15329999999999999</v>
      </c>
      <c r="AF78" s="109">
        <v>18.2729</v>
      </c>
      <c r="AG78" s="110">
        <v>18.665299999999998</v>
      </c>
      <c r="AH78" s="108">
        <v>0</v>
      </c>
      <c r="AI78" s="109">
        <v>0</v>
      </c>
      <c r="AJ78" s="109">
        <v>23.417999999999999</v>
      </c>
      <c r="AK78" s="110">
        <v>23.417999999999999</v>
      </c>
      <c r="AL78" s="108">
        <v>2.0125000000000002</v>
      </c>
      <c r="AM78" s="109">
        <v>0</v>
      </c>
      <c r="AN78" s="109">
        <v>37.707299999999996</v>
      </c>
      <c r="AO78" s="110">
        <v>39.719799999999999</v>
      </c>
      <c r="AP78" s="108">
        <v>28.523399999999999</v>
      </c>
      <c r="AQ78" s="109">
        <v>1.478</v>
      </c>
      <c r="AR78" s="109">
        <v>88.735799999999998</v>
      </c>
      <c r="AS78" s="110">
        <v>118.7372</v>
      </c>
    </row>
    <row r="79" spans="1:53" s="65" customFormat="1" ht="25.5" x14ac:dyDescent="0.25">
      <c r="A79" s="237" t="s">
        <v>175</v>
      </c>
      <c r="B79" s="251">
        <v>1506.7909</v>
      </c>
      <c r="C79" s="252">
        <v>293.91809999999998</v>
      </c>
      <c r="D79" s="252">
        <v>199.27420000000001</v>
      </c>
      <c r="E79" s="274">
        <v>2.3231000000000002</v>
      </c>
      <c r="F79" s="274">
        <v>0</v>
      </c>
      <c r="G79" s="274">
        <v>74.528000000000006</v>
      </c>
      <c r="H79" s="253">
        <f t="shared" si="0"/>
        <v>2076.8343</v>
      </c>
      <c r="I79" s="252">
        <v>1457.5791999999999</v>
      </c>
      <c r="J79" s="251">
        <v>295.61869999999999</v>
      </c>
      <c r="K79" s="252">
        <v>215.60249999999999</v>
      </c>
      <c r="L79" s="252">
        <v>24.558499999999999</v>
      </c>
      <c r="M79" s="253">
        <v>1993.3589000000002</v>
      </c>
      <c r="N79" s="251">
        <v>1413.8875</v>
      </c>
      <c r="O79" s="252">
        <v>294.90120000000002</v>
      </c>
      <c r="P79" s="252">
        <v>181.3108</v>
      </c>
      <c r="Q79" s="253">
        <v>1890.0995</v>
      </c>
      <c r="R79" s="251">
        <v>1371.1858999999999</v>
      </c>
      <c r="S79" s="252">
        <v>307.75220000000002</v>
      </c>
      <c r="T79" s="252">
        <v>163.61279999999999</v>
      </c>
      <c r="U79" s="253">
        <v>1842.5509</v>
      </c>
      <c r="V79" s="251">
        <v>1307</v>
      </c>
      <c r="W79" s="252">
        <v>302</v>
      </c>
      <c r="X79" s="252">
        <v>167</v>
      </c>
      <c r="Y79" s="253">
        <v>1776</v>
      </c>
      <c r="Z79" s="251">
        <v>1293.2556</v>
      </c>
      <c r="AA79" s="252">
        <v>308.53530000000001</v>
      </c>
      <c r="AB79" s="252">
        <v>144.03100000000001</v>
      </c>
      <c r="AC79" s="253">
        <v>1745.8218999999999</v>
      </c>
      <c r="AD79" s="251">
        <v>1279.2918999999999</v>
      </c>
      <c r="AE79" s="252">
        <v>293.26310000000001</v>
      </c>
      <c r="AF79" s="252">
        <v>141.80699999999999</v>
      </c>
      <c r="AG79" s="253">
        <v>1714.3619999999999</v>
      </c>
      <c r="AH79" s="251">
        <v>1226.4326000000001</v>
      </c>
      <c r="AI79" s="252">
        <v>292.79930000000002</v>
      </c>
      <c r="AJ79" s="252">
        <v>140.6318</v>
      </c>
      <c r="AK79" s="253">
        <v>1659.8637000000003</v>
      </c>
      <c r="AL79" s="251">
        <v>1172.6782000000001</v>
      </c>
      <c r="AM79" s="252">
        <v>291.57229999999998</v>
      </c>
      <c r="AN79" s="252">
        <v>144.56900000000002</v>
      </c>
      <c r="AO79" s="253">
        <v>1608.8195000000001</v>
      </c>
      <c r="AP79" s="251">
        <v>1162.6803000000002</v>
      </c>
      <c r="AQ79" s="252">
        <v>268.67500000000001</v>
      </c>
      <c r="AR79" s="252">
        <v>197.70670000000001</v>
      </c>
      <c r="AS79" s="253">
        <v>1629.0620000000001</v>
      </c>
      <c r="AT79" s="111"/>
      <c r="AX79"/>
      <c r="AY79"/>
      <c r="AZ79"/>
      <c r="BA79"/>
    </row>
    <row r="80" spans="1:53" ht="12.75" customHeight="1" x14ac:dyDescent="0.25">
      <c r="A80" s="116" t="s">
        <v>98</v>
      </c>
      <c r="B80" s="220">
        <v>134.3305</v>
      </c>
      <c r="C80" s="221">
        <v>0</v>
      </c>
      <c r="D80" s="221">
        <v>0</v>
      </c>
      <c r="E80" s="272">
        <v>0</v>
      </c>
      <c r="F80" s="272">
        <v>0</v>
      </c>
      <c r="G80" s="272">
        <v>0.1174</v>
      </c>
      <c r="H80" s="222">
        <f t="shared" si="0"/>
        <v>134.4479</v>
      </c>
      <c r="I80" s="109">
        <v>137.0652</v>
      </c>
      <c r="J80" s="108">
        <v>0</v>
      </c>
      <c r="K80" s="109">
        <v>0</v>
      </c>
      <c r="L80" s="109">
        <v>9.3399999999999997E-2</v>
      </c>
      <c r="M80" s="110">
        <v>137.15860000000001</v>
      </c>
      <c r="N80" s="108">
        <v>135.31379999999999</v>
      </c>
      <c r="O80" s="109">
        <v>0.1716</v>
      </c>
      <c r="P80" s="109">
        <v>0</v>
      </c>
      <c r="Q80" s="110">
        <v>135.4854</v>
      </c>
      <c r="R80" s="108">
        <v>128.55109999999999</v>
      </c>
      <c r="S80" s="109">
        <v>0.62670000000000003</v>
      </c>
      <c r="T80" s="109">
        <v>0</v>
      </c>
      <c r="U80" s="110">
        <v>129.17779999999999</v>
      </c>
      <c r="V80" s="108">
        <v>139</v>
      </c>
      <c r="W80" s="109">
        <v>1</v>
      </c>
      <c r="X80" s="109">
        <v>0</v>
      </c>
      <c r="Y80" s="110">
        <v>140</v>
      </c>
      <c r="Z80" s="108">
        <v>152.53619999999998</v>
      </c>
      <c r="AA80" s="109">
        <v>1.5306</v>
      </c>
      <c r="AB80" s="109">
        <v>0.6169</v>
      </c>
      <c r="AC80" s="110">
        <v>154.68369999999996</v>
      </c>
      <c r="AD80" s="108">
        <v>207.78370000000001</v>
      </c>
      <c r="AE80" s="109">
        <v>1.6744000000000001</v>
      </c>
      <c r="AF80" s="109">
        <v>0.60529999999999995</v>
      </c>
      <c r="AG80" s="110">
        <v>210.0634</v>
      </c>
      <c r="AH80" s="108">
        <v>312.14760000000001</v>
      </c>
      <c r="AI80" s="109">
        <v>2.3378000000000001</v>
      </c>
      <c r="AJ80" s="109">
        <v>1.4636</v>
      </c>
      <c r="AK80" s="110">
        <v>315.94900000000001</v>
      </c>
      <c r="AL80" s="108">
        <v>323.78269999999998</v>
      </c>
      <c r="AM80" s="109">
        <v>4.6036000000000001</v>
      </c>
      <c r="AN80" s="109">
        <v>0.81100000000000005</v>
      </c>
      <c r="AO80" s="110">
        <v>329.19729999999998</v>
      </c>
      <c r="AP80" s="108">
        <v>327.86349999999999</v>
      </c>
      <c r="AQ80" s="109">
        <v>3.9072</v>
      </c>
      <c r="AR80" s="109">
        <v>1.0645</v>
      </c>
      <c r="AS80" s="110">
        <v>332.83519999999999</v>
      </c>
    </row>
    <row r="81" spans="1:53" ht="12.75" customHeight="1" x14ac:dyDescent="0.25">
      <c r="A81" s="116" t="s">
        <v>31</v>
      </c>
      <c r="B81" s="220">
        <v>1118.4928</v>
      </c>
      <c r="C81" s="221">
        <v>14.940799999999999</v>
      </c>
      <c r="D81" s="221">
        <v>3.6469</v>
      </c>
      <c r="E81" s="272">
        <v>0</v>
      </c>
      <c r="F81" s="272">
        <v>0</v>
      </c>
      <c r="G81" s="272">
        <v>6.8933999999999997</v>
      </c>
      <c r="H81" s="222">
        <f t="shared" si="0"/>
        <v>1143.9739</v>
      </c>
      <c r="I81" s="109">
        <v>1059.5740000000001</v>
      </c>
      <c r="J81" s="108">
        <v>12.6058</v>
      </c>
      <c r="K81" s="109">
        <v>3.3246000000000002</v>
      </c>
      <c r="L81" s="109">
        <v>5.56</v>
      </c>
      <c r="M81" s="110">
        <v>1081.0644</v>
      </c>
      <c r="N81" s="108">
        <v>1027.0565999999999</v>
      </c>
      <c r="O81" s="109">
        <v>15.327</v>
      </c>
      <c r="P81" s="109">
        <v>4.1007999999999996</v>
      </c>
      <c r="Q81" s="110">
        <v>1046.4844000000001</v>
      </c>
      <c r="R81" s="108">
        <v>1027.9958999999999</v>
      </c>
      <c r="S81" s="109">
        <v>19.028400000000001</v>
      </c>
      <c r="T81" s="109">
        <v>4.8601000000000001</v>
      </c>
      <c r="U81" s="110">
        <v>1051.8843999999999</v>
      </c>
      <c r="V81" s="108">
        <v>1024</v>
      </c>
      <c r="W81" s="109">
        <v>17</v>
      </c>
      <c r="X81" s="109">
        <v>2</v>
      </c>
      <c r="Y81" s="110">
        <v>1042</v>
      </c>
      <c r="Z81" s="108">
        <v>1138.8493000000001</v>
      </c>
      <c r="AA81" s="109">
        <v>23.1312</v>
      </c>
      <c r="AB81" s="109">
        <v>3.4762</v>
      </c>
      <c r="AC81" s="110">
        <v>1165.4567000000002</v>
      </c>
      <c r="AD81" s="108">
        <v>1375.595</v>
      </c>
      <c r="AE81" s="109">
        <v>21.524100000000001</v>
      </c>
      <c r="AF81" s="109">
        <v>8.3415999999999997</v>
      </c>
      <c r="AG81" s="110">
        <v>1405.4607000000001</v>
      </c>
      <c r="AH81" s="108">
        <v>1491.2991999999999</v>
      </c>
      <c r="AI81" s="109">
        <v>42.1541</v>
      </c>
      <c r="AJ81" s="109">
        <v>11.2966</v>
      </c>
      <c r="AK81" s="110">
        <v>1544.7498999999998</v>
      </c>
      <c r="AL81" s="108">
        <v>1551.9099000000001</v>
      </c>
      <c r="AM81" s="109">
        <v>52.594900000000003</v>
      </c>
      <c r="AN81" s="109">
        <v>11.5456</v>
      </c>
      <c r="AO81" s="110">
        <v>1616.0504000000001</v>
      </c>
      <c r="AP81" s="108">
        <v>1518.6262999999999</v>
      </c>
      <c r="AQ81" s="109">
        <v>60.412799999999997</v>
      </c>
      <c r="AR81" s="109">
        <v>13.232799999999999</v>
      </c>
      <c r="AS81" s="110">
        <v>1592.2719</v>
      </c>
    </row>
    <row r="82" spans="1:53" ht="12.75" customHeight="1" x14ac:dyDescent="0.25">
      <c r="A82" s="116" t="s">
        <v>32</v>
      </c>
      <c r="B82" s="220">
        <v>43.562399999999997</v>
      </c>
      <c r="C82" s="221">
        <v>34.858699999999999</v>
      </c>
      <c r="D82" s="221">
        <v>5.0118</v>
      </c>
      <c r="E82" s="272">
        <v>0</v>
      </c>
      <c r="F82" s="272">
        <v>0</v>
      </c>
      <c r="G82" s="272">
        <v>0.03</v>
      </c>
      <c r="H82" s="222">
        <f t="shared" si="0"/>
        <v>83.462899999999991</v>
      </c>
      <c r="I82" s="109">
        <v>35.998699999999999</v>
      </c>
      <c r="J82" s="108">
        <v>31.104700000000001</v>
      </c>
      <c r="K82" s="109">
        <v>6.2057000000000002</v>
      </c>
      <c r="L82" s="109">
        <v>0.68910000000000005</v>
      </c>
      <c r="M82" s="110">
        <v>73.998199999999997</v>
      </c>
      <c r="N82" s="108">
        <v>40.439100000000003</v>
      </c>
      <c r="O82" s="109">
        <v>24.619499999999999</v>
      </c>
      <c r="P82" s="109">
        <v>2.6768000000000001</v>
      </c>
      <c r="Q82" s="110">
        <v>67.735399999999998</v>
      </c>
      <c r="R82" s="108">
        <v>38.391599999999997</v>
      </c>
      <c r="S82" s="109">
        <v>22.1829</v>
      </c>
      <c r="T82" s="109">
        <v>3.4990999999999999</v>
      </c>
      <c r="U82" s="110">
        <v>64.073599999999999</v>
      </c>
      <c r="V82" s="108">
        <v>42</v>
      </c>
      <c r="W82" s="109">
        <v>28</v>
      </c>
      <c r="X82" s="109">
        <v>5</v>
      </c>
      <c r="Y82" s="110">
        <v>74</v>
      </c>
      <c r="Z82" s="108">
        <v>40.377600000000001</v>
      </c>
      <c r="AA82" s="109">
        <v>31.812599999999996</v>
      </c>
      <c r="AB82" s="109">
        <v>4.3705999999999996</v>
      </c>
      <c r="AC82" s="110">
        <v>76.5608</v>
      </c>
      <c r="AD82" s="108">
        <v>47.666899999999998</v>
      </c>
      <c r="AE82" s="109">
        <v>29.549199999999999</v>
      </c>
      <c r="AF82" s="109">
        <v>6.9931999999999999</v>
      </c>
      <c r="AG82" s="110">
        <v>84.209299999999999</v>
      </c>
      <c r="AH82" s="108">
        <v>63.386400000000002</v>
      </c>
      <c r="AI82" s="109">
        <v>29.2822</v>
      </c>
      <c r="AJ82" s="109">
        <v>4.6135999999999999</v>
      </c>
      <c r="AK82" s="110">
        <v>97.282200000000003</v>
      </c>
      <c r="AL82" s="108">
        <v>70.424800000000005</v>
      </c>
      <c r="AM82" s="109">
        <v>21.971699999999998</v>
      </c>
      <c r="AN82" s="109">
        <v>1.5679000000000001</v>
      </c>
      <c r="AO82" s="110">
        <v>93.964399999999998</v>
      </c>
      <c r="AP82" s="108">
        <v>70.854799999999997</v>
      </c>
      <c r="AQ82" s="109">
        <v>23.6112</v>
      </c>
      <c r="AR82" s="109">
        <v>0.1464</v>
      </c>
      <c r="AS82" s="110">
        <v>94.612399999999994</v>
      </c>
    </row>
    <row r="83" spans="1:53" ht="12.75" customHeight="1" x14ac:dyDescent="0.25">
      <c r="A83" s="116" t="s">
        <v>33</v>
      </c>
      <c r="B83" s="220">
        <v>8933.1101999999992</v>
      </c>
      <c r="C83" s="221">
        <v>296.57580000000002</v>
      </c>
      <c r="D83" s="221">
        <v>104.5574</v>
      </c>
      <c r="E83" s="272">
        <v>5.7961</v>
      </c>
      <c r="F83" s="272">
        <v>0.96879999999999999</v>
      </c>
      <c r="G83" s="272">
        <v>199.9605</v>
      </c>
      <c r="H83" s="222">
        <f t="shared" si="0"/>
        <v>9540.9687999999987</v>
      </c>
      <c r="I83" s="109">
        <v>8183.8940000000002</v>
      </c>
      <c r="J83" s="108">
        <v>317.428</v>
      </c>
      <c r="K83" s="109">
        <v>88.850200000000001</v>
      </c>
      <c r="L83" s="109">
        <v>120.9209</v>
      </c>
      <c r="M83" s="110">
        <v>8711.0931</v>
      </c>
      <c r="N83" s="108">
        <v>7730.1377000000002</v>
      </c>
      <c r="O83" s="109">
        <v>331.3424</v>
      </c>
      <c r="P83" s="109">
        <v>72.457800000000006</v>
      </c>
      <c r="Q83" s="110">
        <v>8133.9378999999999</v>
      </c>
      <c r="R83" s="108">
        <v>7649.1284999999998</v>
      </c>
      <c r="S83" s="109">
        <v>338.97649999999999</v>
      </c>
      <c r="T83" s="109">
        <v>76.222700000000003</v>
      </c>
      <c r="U83" s="110">
        <v>8064.3276999999998</v>
      </c>
      <c r="V83" s="108">
        <v>7649</v>
      </c>
      <c r="W83" s="109">
        <v>346</v>
      </c>
      <c r="X83" s="109">
        <v>77</v>
      </c>
      <c r="Y83" s="110">
        <v>8073</v>
      </c>
      <c r="Z83" s="108">
        <v>7783.4372000000003</v>
      </c>
      <c r="AA83" s="109">
        <v>350.73449999999997</v>
      </c>
      <c r="AB83" s="109">
        <v>82.925799999999995</v>
      </c>
      <c r="AC83" s="110">
        <v>8217.0974999999999</v>
      </c>
      <c r="AD83" s="108">
        <v>8044.8805000000002</v>
      </c>
      <c r="AE83" s="109">
        <v>390.4239</v>
      </c>
      <c r="AF83" s="109">
        <v>121.20350000000001</v>
      </c>
      <c r="AG83" s="110">
        <v>8556.5079000000005</v>
      </c>
      <c r="AH83" s="108">
        <v>8703.3721000000005</v>
      </c>
      <c r="AI83" s="109">
        <v>474.18459999999999</v>
      </c>
      <c r="AJ83" s="109">
        <v>129.2998</v>
      </c>
      <c r="AK83" s="110">
        <v>9306.8565000000017</v>
      </c>
      <c r="AL83" s="108">
        <v>8993.2216000000008</v>
      </c>
      <c r="AM83" s="109">
        <v>536.14880000000005</v>
      </c>
      <c r="AN83" s="109">
        <v>150.0789</v>
      </c>
      <c r="AO83" s="110">
        <v>9679.449300000002</v>
      </c>
      <c r="AP83" s="108">
        <v>8988.8845999999994</v>
      </c>
      <c r="AQ83" s="109">
        <v>550.93499999999995</v>
      </c>
      <c r="AR83" s="109">
        <v>211.47069999999999</v>
      </c>
      <c r="AS83" s="110">
        <v>9751.2902999999988</v>
      </c>
    </row>
    <row r="84" spans="1:53" ht="12.75" customHeight="1" x14ac:dyDescent="0.25">
      <c r="A84" s="118" t="s">
        <v>34</v>
      </c>
      <c r="B84" s="220">
        <v>0</v>
      </c>
      <c r="C84" s="221">
        <v>0</v>
      </c>
      <c r="D84" s="221">
        <v>0</v>
      </c>
      <c r="E84" s="272">
        <v>0</v>
      </c>
      <c r="F84" s="272">
        <v>0</v>
      </c>
      <c r="G84" s="272">
        <v>0</v>
      </c>
      <c r="H84" s="222">
        <f t="shared" si="0"/>
        <v>0</v>
      </c>
      <c r="I84" s="109">
        <v>0</v>
      </c>
      <c r="J84" s="108">
        <v>0</v>
      </c>
      <c r="K84" s="109">
        <v>0</v>
      </c>
      <c r="L84" s="109">
        <v>0</v>
      </c>
      <c r="M84" s="110">
        <v>0</v>
      </c>
      <c r="N84" s="108">
        <v>0</v>
      </c>
      <c r="O84" s="109">
        <v>0</v>
      </c>
      <c r="P84" s="109">
        <v>0</v>
      </c>
      <c r="Q84" s="110">
        <v>0</v>
      </c>
      <c r="R84" s="108">
        <v>0</v>
      </c>
      <c r="S84" s="109">
        <v>0</v>
      </c>
      <c r="T84" s="109">
        <v>0</v>
      </c>
      <c r="U84" s="110">
        <v>0</v>
      </c>
      <c r="V84" s="108">
        <v>0</v>
      </c>
      <c r="W84" s="109">
        <v>0</v>
      </c>
      <c r="X84" s="109">
        <v>0</v>
      </c>
      <c r="Y84" s="110">
        <v>0</v>
      </c>
      <c r="Z84" s="108">
        <v>0</v>
      </c>
      <c r="AA84" s="109">
        <v>0</v>
      </c>
      <c r="AB84" s="109">
        <v>0</v>
      </c>
      <c r="AC84" s="110">
        <v>0</v>
      </c>
      <c r="AD84" s="108">
        <v>0</v>
      </c>
      <c r="AE84" s="109">
        <v>0</v>
      </c>
      <c r="AF84" s="109">
        <v>0</v>
      </c>
      <c r="AG84" s="110">
        <v>0</v>
      </c>
      <c r="AH84" s="108">
        <v>0</v>
      </c>
      <c r="AI84" s="109">
        <v>0</v>
      </c>
      <c r="AJ84" s="109">
        <v>0</v>
      </c>
      <c r="AK84" s="110">
        <v>0</v>
      </c>
      <c r="AL84" s="108">
        <v>0</v>
      </c>
      <c r="AM84" s="109">
        <v>0</v>
      </c>
      <c r="AN84" s="109">
        <v>0</v>
      </c>
      <c r="AO84" s="110">
        <v>0</v>
      </c>
      <c r="AP84" s="108">
        <v>0</v>
      </c>
      <c r="AQ84" s="109">
        <v>0</v>
      </c>
      <c r="AR84" s="109">
        <v>0</v>
      </c>
      <c r="AS84" s="110">
        <v>0</v>
      </c>
    </row>
    <row r="85" spans="1:53" s="65" customFormat="1" ht="12.75" customHeight="1" x14ac:dyDescent="0.25">
      <c r="A85" s="137" t="s">
        <v>35</v>
      </c>
      <c r="B85" s="223">
        <v>10229.4959</v>
      </c>
      <c r="C85" s="224">
        <v>346.37529999999998</v>
      </c>
      <c r="D85" s="224">
        <v>113.2161</v>
      </c>
      <c r="E85" s="273">
        <v>5.7961</v>
      </c>
      <c r="F85" s="273">
        <v>0.96879999999999999</v>
      </c>
      <c r="G85" s="273">
        <v>207.00129999999999</v>
      </c>
      <c r="H85" s="225">
        <f t="shared" si="0"/>
        <v>10902.853499999999</v>
      </c>
      <c r="I85" s="139">
        <v>9416.5319</v>
      </c>
      <c r="J85" s="138">
        <v>361.13850000000002</v>
      </c>
      <c r="K85" s="139">
        <v>98.380499999999998</v>
      </c>
      <c r="L85" s="139">
        <v>127.2634</v>
      </c>
      <c r="M85" s="140">
        <v>10003.3143</v>
      </c>
      <c r="N85" s="138">
        <v>8932.9472000000005</v>
      </c>
      <c r="O85" s="139">
        <v>371.46050000000002</v>
      </c>
      <c r="P85" s="139">
        <v>79.235399999999998</v>
      </c>
      <c r="Q85" s="140">
        <v>9383.6430999999993</v>
      </c>
      <c r="R85" s="138">
        <v>8844.0671000000002</v>
      </c>
      <c r="S85" s="139">
        <v>380.81450000000001</v>
      </c>
      <c r="T85" s="139">
        <v>84.581900000000005</v>
      </c>
      <c r="U85" s="140">
        <v>9309.4634999999998</v>
      </c>
      <c r="V85" s="138">
        <v>8855</v>
      </c>
      <c r="W85" s="139">
        <v>392</v>
      </c>
      <c r="X85" s="139">
        <v>83</v>
      </c>
      <c r="Y85" s="140">
        <v>9330</v>
      </c>
      <c r="Z85" s="138">
        <v>9115.2003000000004</v>
      </c>
      <c r="AA85" s="139">
        <v>407.20889999999997</v>
      </c>
      <c r="AB85" s="139">
        <v>91.389499999999998</v>
      </c>
      <c r="AC85" s="140">
        <v>9613.7986999999994</v>
      </c>
      <c r="AD85" s="138">
        <v>9675.9261000000006</v>
      </c>
      <c r="AE85" s="139">
        <v>443.17160000000001</v>
      </c>
      <c r="AF85" s="139">
        <v>137.14359999999999</v>
      </c>
      <c r="AG85" s="140">
        <v>10256.2413</v>
      </c>
      <c r="AH85" s="138">
        <v>10570.205300000001</v>
      </c>
      <c r="AI85" s="139">
        <v>547.95870000000002</v>
      </c>
      <c r="AJ85" s="139">
        <v>146.67359999999999</v>
      </c>
      <c r="AK85" s="140">
        <v>11264.837600000001</v>
      </c>
      <c r="AL85" s="138">
        <v>10939.339</v>
      </c>
      <c r="AM85" s="139">
        <v>615.31900000000007</v>
      </c>
      <c r="AN85" s="139">
        <v>164.0034</v>
      </c>
      <c r="AO85" s="140">
        <v>11718.661399999999</v>
      </c>
      <c r="AP85" s="138">
        <v>10906.2292</v>
      </c>
      <c r="AQ85" s="139">
        <v>638.86619999999994</v>
      </c>
      <c r="AR85" s="139">
        <v>225.9144</v>
      </c>
      <c r="AS85" s="140">
        <v>11771.0098</v>
      </c>
      <c r="AT85" s="111"/>
      <c r="AX85"/>
      <c r="AY85"/>
      <c r="AZ85"/>
      <c r="BA85"/>
    </row>
    <row r="86" spans="1:53" s="65" customFormat="1" ht="12.75" customHeight="1" x14ac:dyDescent="0.25">
      <c r="A86" s="137" t="s">
        <v>179</v>
      </c>
      <c r="B86" s="284">
        <v>0</v>
      </c>
      <c r="C86" s="285">
        <v>0</v>
      </c>
      <c r="D86" s="285">
        <v>0</v>
      </c>
      <c r="E86" s="286">
        <v>0.75860000000000005</v>
      </c>
      <c r="F86" s="286">
        <f>0.324+0.6293</f>
        <v>0.95330000000000004</v>
      </c>
      <c r="G86" s="286">
        <f>752.346+13.36</f>
        <v>765.70600000000002</v>
      </c>
      <c r="H86" s="287">
        <f t="shared" si="0"/>
        <v>767.41790000000003</v>
      </c>
      <c r="I86" s="281">
        <v>0</v>
      </c>
      <c r="J86" s="280">
        <v>0</v>
      </c>
      <c r="K86" s="281">
        <v>0</v>
      </c>
      <c r="L86" s="281">
        <v>115.4573</v>
      </c>
      <c r="M86" s="283">
        <v>115.4573</v>
      </c>
      <c r="N86" s="280">
        <v>0</v>
      </c>
      <c r="O86" s="281">
        <v>0</v>
      </c>
      <c r="P86" s="281">
        <v>0</v>
      </c>
      <c r="Q86" s="283">
        <v>0</v>
      </c>
      <c r="R86" s="280">
        <v>0</v>
      </c>
      <c r="S86" s="281">
        <v>0</v>
      </c>
      <c r="T86" s="281">
        <v>0</v>
      </c>
      <c r="U86" s="283">
        <v>0</v>
      </c>
      <c r="V86" s="280">
        <v>0</v>
      </c>
      <c r="W86" s="281">
        <v>0</v>
      </c>
      <c r="X86" s="281">
        <v>0</v>
      </c>
      <c r="Y86" s="283">
        <v>0</v>
      </c>
      <c r="Z86" s="280">
        <v>0</v>
      </c>
      <c r="AA86" s="281">
        <v>0</v>
      </c>
      <c r="AB86" s="281">
        <v>0</v>
      </c>
      <c r="AC86" s="283">
        <v>0</v>
      </c>
      <c r="AD86" s="280">
        <v>0</v>
      </c>
      <c r="AE86" s="281">
        <v>0</v>
      </c>
      <c r="AF86" s="281">
        <v>0</v>
      </c>
      <c r="AG86" s="282">
        <v>0</v>
      </c>
      <c r="AH86" s="280">
        <v>0</v>
      </c>
      <c r="AI86" s="281">
        <v>0</v>
      </c>
      <c r="AJ86" s="281">
        <v>0</v>
      </c>
      <c r="AK86" s="283">
        <v>0</v>
      </c>
      <c r="AL86" s="280">
        <v>0</v>
      </c>
      <c r="AM86" s="281">
        <v>0</v>
      </c>
      <c r="AN86" s="281">
        <v>0</v>
      </c>
      <c r="AO86" s="283">
        <v>0</v>
      </c>
      <c r="AP86" s="280">
        <v>0</v>
      </c>
      <c r="AQ86" s="281">
        <v>0</v>
      </c>
      <c r="AR86" s="281">
        <v>0</v>
      </c>
      <c r="AS86" s="283">
        <v>0</v>
      </c>
      <c r="AT86" s="111"/>
      <c r="AX86"/>
      <c r="AY86"/>
      <c r="AZ86"/>
      <c r="BA86"/>
    </row>
    <row r="87" spans="1:53" s="65" customFormat="1" ht="12.75" customHeight="1" thickBot="1" x14ac:dyDescent="0.3">
      <c r="A87" s="141" t="s">
        <v>142</v>
      </c>
      <c r="B87" s="226">
        <v>179339.19190000001</v>
      </c>
      <c r="C87" s="227">
        <v>40419.870499999997</v>
      </c>
      <c r="D87" s="227">
        <v>33135.884599999998</v>
      </c>
      <c r="E87" s="275">
        <v>248.6378</v>
      </c>
      <c r="F87" s="275">
        <v>136.59110000000001</v>
      </c>
      <c r="G87" s="275">
        <v>15836</v>
      </c>
      <c r="H87" s="228">
        <f>SUM(B87:G87)</f>
        <v>269116.17589999997</v>
      </c>
      <c r="I87" s="143">
        <v>162977.9834</v>
      </c>
      <c r="J87" s="142">
        <v>49079.198900000003</v>
      </c>
      <c r="K87" s="143">
        <v>37186.4755</v>
      </c>
      <c r="L87" s="143">
        <v>7532.0201999999999</v>
      </c>
      <c r="M87" s="144">
        <v>256775.67799999999</v>
      </c>
      <c r="N87" s="142">
        <v>150807.53080000001</v>
      </c>
      <c r="O87" s="143">
        <v>54316.732499999998</v>
      </c>
      <c r="P87" s="143">
        <v>32652.9771</v>
      </c>
      <c r="Q87" s="144">
        <v>237777.24040000001</v>
      </c>
      <c r="R87" s="142">
        <v>141586.4497</v>
      </c>
      <c r="S87" s="143">
        <v>58622.590700000001</v>
      </c>
      <c r="T87" s="143">
        <v>32461.6633</v>
      </c>
      <c r="U87" s="144">
        <v>232670.70370000001</v>
      </c>
      <c r="V87" s="142">
        <v>136557</v>
      </c>
      <c r="W87" s="143">
        <v>58094</v>
      </c>
      <c r="X87" s="143">
        <v>32694</v>
      </c>
      <c r="Y87" s="144">
        <v>227346</v>
      </c>
      <c r="Z87" s="142">
        <v>134229.45130000002</v>
      </c>
      <c r="AA87" s="143">
        <v>58007.376999999993</v>
      </c>
      <c r="AB87" s="143">
        <v>29557.989599999994</v>
      </c>
      <c r="AC87" s="144">
        <v>221794.81790000002</v>
      </c>
      <c r="AD87" s="142">
        <v>135204.39189999999</v>
      </c>
      <c r="AE87" s="143">
        <v>58249.874499999998</v>
      </c>
      <c r="AF87" s="143">
        <v>27495.928100000001</v>
      </c>
      <c r="AG87" s="143">
        <v>220950.19449999998</v>
      </c>
      <c r="AH87" s="143">
        <v>137368.92050000001</v>
      </c>
      <c r="AI87" s="143">
        <v>58225.766199999998</v>
      </c>
      <c r="AJ87" s="143">
        <v>28074.829199999996</v>
      </c>
      <c r="AK87" s="144">
        <v>223669.51589999997</v>
      </c>
      <c r="AL87" s="142">
        <v>135757.6012</v>
      </c>
      <c r="AM87" s="143">
        <v>57660.902800000003</v>
      </c>
      <c r="AN87" s="143">
        <v>28856.587600000003</v>
      </c>
      <c r="AO87" s="144">
        <v>222275.09159999999</v>
      </c>
      <c r="AP87" s="142">
        <v>133257.83929999999</v>
      </c>
      <c r="AQ87" s="143">
        <v>57303.221400000009</v>
      </c>
      <c r="AR87" s="143">
        <v>29851.5563</v>
      </c>
      <c r="AS87" s="144">
        <v>220412.61699999994</v>
      </c>
      <c r="AT87" s="111"/>
      <c r="AX87"/>
      <c r="AY87"/>
      <c r="AZ87"/>
      <c r="BA87"/>
    </row>
    <row r="88" spans="1:53" ht="6" customHeight="1" x14ac:dyDescent="0.25"/>
    <row r="89" spans="1:53" ht="30.75" customHeight="1" x14ac:dyDescent="0.25">
      <c r="A89" s="122" t="s">
        <v>210</v>
      </c>
    </row>
    <row r="90" spans="1:53" ht="6.75" customHeight="1" x14ac:dyDescent="0.25"/>
    <row r="91" spans="1:53" ht="27" customHeight="1" x14ac:dyDescent="0.25">
      <c r="A91" s="79" t="s">
        <v>198</v>
      </c>
      <c r="B91" s="79"/>
      <c r="C91" s="79"/>
      <c r="D91" s="79"/>
      <c r="E91" s="299"/>
      <c r="F91" s="299"/>
      <c r="G91" s="259"/>
      <c r="H91" s="79"/>
      <c r="I91" s="299"/>
      <c r="J91" s="79"/>
      <c r="K91" s="79"/>
      <c r="L91" s="79"/>
      <c r="M91" s="79"/>
      <c r="N91" s="79"/>
      <c r="O91" s="79"/>
    </row>
    <row r="92" spans="1:53" ht="27" customHeight="1" x14ac:dyDescent="0.25">
      <c r="A92" s="79" t="s">
        <v>145</v>
      </c>
      <c r="B92" s="79"/>
      <c r="C92" s="79"/>
      <c r="D92" s="79"/>
      <c r="E92" s="299"/>
      <c r="F92" s="299"/>
      <c r="G92" s="259"/>
      <c r="H92" s="79"/>
      <c r="I92" s="299"/>
      <c r="J92" s="79"/>
      <c r="K92" s="79"/>
      <c r="L92" s="79"/>
      <c r="M92" s="79"/>
      <c r="N92" s="79"/>
      <c r="O92" s="79"/>
    </row>
  </sheetData>
  <mergeCells count="2">
    <mergeCell ref="A4:A5"/>
    <mergeCell ref="A47:A48"/>
  </mergeCells>
  <pageMargins left="0.70866141732283472" right="0.70866141732283472" top="0.35433070866141736" bottom="0.35433070866141736" header="0.31496062992125984" footer="0.31496062992125984"/>
  <pageSetup paperSize="5" scale="75" fitToWidth="0" fitToHeight="0" orientation="landscape" r:id="rId1"/>
  <headerFooter>
    <oddHeader>&amp;RFeuille B</oddHeader>
    <oddFooter>&amp;R&amp;G</oddFooter>
  </headerFooter>
  <rowBreaks count="1" manualBreakCount="1">
    <brk id="45" max="16383" man="1"/>
  </rowBreaks>
  <colBreaks count="4" manualBreakCount="4">
    <brk id="13" max="1048575" man="1"/>
    <brk id="21" max="1048575" man="1"/>
    <brk id="29" max="1048575" man="1"/>
    <brk id="37" max="1048575" man="1"/>
  </col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13"/>
  <sheetViews>
    <sheetView showGridLines="0" topLeftCell="E1" zoomScaleNormal="100" workbookViewId="0">
      <selection activeCell="A13" sqref="A13:XFD13"/>
    </sheetView>
  </sheetViews>
  <sheetFormatPr baseColWidth="10" defaultRowHeight="15" x14ac:dyDescent="0.25"/>
  <cols>
    <col min="1" max="1" width="58.42578125" customWidth="1"/>
    <col min="2" max="2" width="15.5703125" customWidth="1"/>
    <col min="3" max="4" width="14.5703125" customWidth="1"/>
    <col min="5" max="5" width="12.85546875" customWidth="1"/>
    <col min="6" max="6" width="14" customWidth="1"/>
    <col min="7" max="7" width="15.42578125" customWidth="1"/>
    <col min="8" max="9" width="14.28515625" customWidth="1"/>
    <col min="10" max="10" width="15" customWidth="1"/>
    <col min="11" max="11" width="14" customWidth="1"/>
    <col min="12" max="12" width="14.7109375" customWidth="1"/>
    <col min="13" max="13" width="12" customWidth="1"/>
    <col min="14" max="14" width="13.7109375" customWidth="1"/>
    <col min="15" max="15" width="14" customWidth="1"/>
    <col min="16" max="16" width="12.7109375" customWidth="1"/>
    <col min="17" max="18" width="14" customWidth="1"/>
    <col min="19" max="19" width="12" customWidth="1"/>
    <col min="20" max="21" width="14" customWidth="1"/>
    <col min="22" max="22" width="11.7109375" customWidth="1"/>
    <col min="23" max="24" width="14" customWidth="1"/>
    <col min="25" max="25" width="14.140625" customWidth="1"/>
  </cols>
  <sheetData>
    <row r="1" spans="1:25" ht="12" customHeight="1" thickBot="1" x14ac:dyDescent="0.3">
      <c r="A1" s="4"/>
      <c r="B1" s="4"/>
      <c r="C1" s="4"/>
      <c r="D1" s="4"/>
      <c r="E1" s="4"/>
      <c r="F1" s="4"/>
      <c r="G1" s="4"/>
      <c r="H1" s="4"/>
      <c r="I1" s="4"/>
      <c r="J1" s="4"/>
      <c r="K1" s="4"/>
      <c r="L1" s="4"/>
      <c r="M1" s="4"/>
      <c r="N1" s="4"/>
      <c r="O1" s="4"/>
      <c r="P1" s="4"/>
      <c r="Q1" s="4"/>
      <c r="R1" s="4"/>
      <c r="S1" s="4"/>
      <c r="T1" s="8"/>
      <c r="U1" s="8"/>
      <c r="V1" s="8"/>
    </row>
    <row r="2" spans="1:25" ht="66.599999999999994" customHeight="1" x14ac:dyDescent="0.25">
      <c r="A2" s="133" t="s">
        <v>51</v>
      </c>
      <c r="B2" s="261" t="s">
        <v>201</v>
      </c>
      <c r="C2" s="261" t="s">
        <v>202</v>
      </c>
      <c r="D2" s="261" t="s">
        <v>203</v>
      </c>
      <c r="E2" s="261" t="s">
        <v>204</v>
      </c>
      <c r="F2" s="261" t="s">
        <v>205</v>
      </c>
      <c r="G2" s="261" t="s">
        <v>206</v>
      </c>
      <c r="H2" s="261" t="s">
        <v>182</v>
      </c>
      <c r="I2" s="261" t="s">
        <v>183</v>
      </c>
      <c r="J2" s="261" t="s">
        <v>184</v>
      </c>
      <c r="K2" s="261" t="s">
        <v>185</v>
      </c>
      <c r="L2" s="261" t="s">
        <v>186</v>
      </c>
      <c r="M2" s="261" t="s">
        <v>187</v>
      </c>
      <c r="N2" s="261" t="s">
        <v>166</v>
      </c>
      <c r="O2" s="261" t="s">
        <v>167</v>
      </c>
      <c r="P2" s="261" t="s">
        <v>168</v>
      </c>
      <c r="Q2" s="261" t="s">
        <v>155</v>
      </c>
      <c r="R2" s="261" t="s">
        <v>156</v>
      </c>
      <c r="S2" s="261" t="s">
        <v>157</v>
      </c>
      <c r="T2" s="261" t="s">
        <v>100</v>
      </c>
      <c r="U2" s="261" t="s">
        <v>101</v>
      </c>
      <c r="V2" s="261" t="s">
        <v>102</v>
      </c>
      <c r="W2" s="261" t="s">
        <v>55</v>
      </c>
      <c r="X2" s="261" t="s">
        <v>56</v>
      </c>
      <c r="Y2" s="262" t="s">
        <v>57</v>
      </c>
    </row>
    <row r="3" spans="1:25" x14ac:dyDescent="0.25">
      <c r="A3" s="75" t="s">
        <v>48</v>
      </c>
      <c r="B3" s="218">
        <v>247579</v>
      </c>
      <c r="C3" s="218">
        <v>249698</v>
      </c>
      <c r="D3" s="218">
        <f>205547.7224-14.0448</f>
        <v>205533.6776</v>
      </c>
      <c r="E3" s="218">
        <v>23480</v>
      </c>
      <c r="F3" s="218">
        <v>23898</v>
      </c>
      <c r="G3" s="218">
        <f>15341.902+14.0448</f>
        <v>15355.9468</v>
      </c>
      <c r="H3" s="263">
        <v>250441</v>
      </c>
      <c r="I3" s="263">
        <v>252714</v>
      </c>
      <c r="J3" s="263">
        <v>202028.1151</v>
      </c>
      <c r="K3" s="263">
        <v>21792</v>
      </c>
      <c r="L3" s="263">
        <v>22478</v>
      </c>
      <c r="M3" s="263">
        <v>7001.8338999999996</v>
      </c>
      <c r="N3" s="67">
        <v>235161</v>
      </c>
      <c r="O3" s="67">
        <v>237802</v>
      </c>
      <c r="P3" s="67">
        <v>191949.6427</v>
      </c>
      <c r="Q3" s="67">
        <v>226133</v>
      </c>
      <c r="R3" s="67">
        <v>228702</v>
      </c>
      <c r="S3" s="67">
        <v>187645.91219999999</v>
      </c>
      <c r="T3" s="66">
        <v>221922</v>
      </c>
      <c r="U3" s="66">
        <v>224633</v>
      </c>
      <c r="V3" s="66">
        <v>182560</v>
      </c>
      <c r="W3" s="66">
        <v>215024</v>
      </c>
      <c r="X3" s="66">
        <v>219648</v>
      </c>
      <c r="Y3" s="68">
        <v>178282.81200000003</v>
      </c>
    </row>
    <row r="4" spans="1:25" x14ac:dyDescent="0.25">
      <c r="A4" s="75" t="s">
        <v>49</v>
      </c>
      <c r="B4" s="218">
        <v>42507</v>
      </c>
      <c r="C4" s="218">
        <v>42920</v>
      </c>
      <c r="D4" s="218">
        <v>35437.534399999997</v>
      </c>
      <c r="E4" s="218">
        <v>1046</v>
      </c>
      <c r="F4" s="218">
        <v>1082</v>
      </c>
      <c r="G4" s="218">
        <v>667.14660000000003</v>
      </c>
      <c r="H4" s="263">
        <v>42756</v>
      </c>
      <c r="I4" s="263">
        <v>43210</v>
      </c>
      <c r="J4" s="263">
        <v>35601.138299999999</v>
      </c>
      <c r="K4" s="263">
        <v>751</v>
      </c>
      <c r="L4" s="263">
        <v>773</v>
      </c>
      <c r="M4" s="263">
        <v>342.8492</v>
      </c>
      <c r="N4" s="67">
        <v>41626</v>
      </c>
      <c r="O4" s="67">
        <v>42264</v>
      </c>
      <c r="P4" s="67">
        <v>34491.065199999997</v>
      </c>
      <c r="Q4" s="67">
        <v>40275</v>
      </c>
      <c r="R4" s="67">
        <v>40783</v>
      </c>
      <c r="S4" s="67">
        <v>33810.561600000001</v>
      </c>
      <c r="T4" s="67">
        <v>39269</v>
      </c>
      <c r="U4" s="66">
        <v>39792</v>
      </c>
      <c r="V4" s="66">
        <v>33794</v>
      </c>
      <c r="W4" s="66">
        <v>39043</v>
      </c>
      <c r="X4" s="66">
        <v>39544</v>
      </c>
      <c r="Y4" s="68">
        <v>32863.269600000007</v>
      </c>
    </row>
    <row r="5" spans="1:25" x14ac:dyDescent="0.25">
      <c r="A5" s="75" t="s">
        <v>50</v>
      </c>
      <c r="B5" s="218">
        <v>4567</v>
      </c>
      <c r="C5" s="218">
        <v>4727</v>
      </c>
      <c r="D5" s="218">
        <v>3687.4292999999998</v>
      </c>
      <c r="E5" s="218">
        <v>166</v>
      </c>
      <c r="F5" s="218">
        <v>185</v>
      </c>
      <c r="G5" s="218">
        <v>110.02</v>
      </c>
      <c r="H5" s="263">
        <v>4520</v>
      </c>
      <c r="I5" s="263">
        <v>4653</v>
      </c>
      <c r="J5" s="263">
        <v>3563.6284999999998</v>
      </c>
      <c r="K5" s="263">
        <v>142</v>
      </c>
      <c r="L5" s="263">
        <v>152</v>
      </c>
      <c r="M5" s="263">
        <v>69.879599999999996</v>
      </c>
      <c r="N5" s="67">
        <v>4307</v>
      </c>
      <c r="O5" s="67">
        <v>4428</v>
      </c>
      <c r="P5" s="67">
        <v>3389.3040000000001</v>
      </c>
      <c r="Q5" s="67">
        <v>4179</v>
      </c>
      <c r="R5" s="67">
        <v>4310</v>
      </c>
      <c r="S5" s="67">
        <v>3230.652</v>
      </c>
      <c r="T5" s="67">
        <v>4177</v>
      </c>
      <c r="U5" s="67">
        <v>4323</v>
      </c>
      <c r="V5" s="67">
        <v>3109</v>
      </c>
      <c r="W5" s="66">
        <v>4149</v>
      </c>
      <c r="X5" s="66">
        <v>4269</v>
      </c>
      <c r="Y5" s="68">
        <v>3011.2729000000004</v>
      </c>
    </row>
    <row r="6" spans="1:25" x14ac:dyDescent="0.25">
      <c r="A6" s="75" t="s">
        <v>52</v>
      </c>
      <c r="B6" s="218">
        <v>10230</v>
      </c>
      <c r="C6" s="218">
        <v>10557</v>
      </c>
      <c r="D6" s="218">
        <v>8236.3057000000008</v>
      </c>
      <c r="E6" s="218">
        <v>147</v>
      </c>
      <c r="F6" s="218">
        <v>153</v>
      </c>
      <c r="G6" s="218">
        <v>88.319299999999998</v>
      </c>
      <c r="H6" s="263">
        <v>10338</v>
      </c>
      <c r="I6" s="263">
        <v>11332</v>
      </c>
      <c r="J6" s="263">
        <v>8050.7758999999996</v>
      </c>
      <c r="K6" s="263">
        <v>144</v>
      </c>
      <c r="L6" s="263">
        <v>151</v>
      </c>
      <c r="M6" s="263">
        <v>117.4575</v>
      </c>
      <c r="N6" s="67">
        <v>10069</v>
      </c>
      <c r="O6" s="67">
        <v>11244</v>
      </c>
      <c r="P6" s="67">
        <v>7947.2285000000002</v>
      </c>
      <c r="Q6" s="67">
        <v>10049</v>
      </c>
      <c r="R6" s="67">
        <v>11071</v>
      </c>
      <c r="S6" s="67">
        <v>7983.5779000000002</v>
      </c>
      <c r="T6" s="66">
        <v>9984</v>
      </c>
      <c r="U6" s="66">
        <v>10978</v>
      </c>
      <c r="V6" s="66">
        <v>7883</v>
      </c>
      <c r="W6" s="66">
        <v>9755</v>
      </c>
      <c r="X6" s="66">
        <v>10860</v>
      </c>
      <c r="Y6" s="68">
        <v>7637.4633999999996</v>
      </c>
    </row>
    <row r="7" spans="1:25" ht="15.75" thickBot="1" x14ac:dyDescent="0.3">
      <c r="A7" s="76"/>
      <c r="B7" s="219">
        <v>304883</v>
      </c>
      <c r="C7" s="219">
        <v>307902</v>
      </c>
      <c r="D7" s="219">
        <v>252894.94699999999</v>
      </c>
      <c r="E7" s="219">
        <f>24819+20</f>
        <v>24839</v>
      </c>
      <c r="F7" s="219">
        <v>25318</v>
      </c>
      <c r="G7" s="219">
        <v>16221.3879</v>
      </c>
      <c r="H7" s="264">
        <v>308055</v>
      </c>
      <c r="I7" s="264">
        <v>311909</v>
      </c>
      <c r="J7" s="264">
        <v>249243.65779999999</v>
      </c>
      <c r="K7" s="264">
        <v>22829</v>
      </c>
      <c r="L7" s="264">
        <v>23554</v>
      </c>
      <c r="M7" s="264">
        <v>7532.0201999999999</v>
      </c>
      <c r="N7" s="207">
        <v>291163</v>
      </c>
      <c r="O7" s="207">
        <v>295738</v>
      </c>
      <c r="P7" s="207">
        <v>237777.24040000001</v>
      </c>
      <c r="Q7" s="207">
        <v>280636</v>
      </c>
      <c r="R7" s="207">
        <v>284866</v>
      </c>
      <c r="S7" s="207">
        <v>232670.70370000001</v>
      </c>
      <c r="T7" s="73">
        <v>275352</v>
      </c>
      <c r="U7" s="73">
        <v>279726</v>
      </c>
      <c r="V7" s="73">
        <v>227346</v>
      </c>
      <c r="W7" s="73">
        <v>267971</v>
      </c>
      <c r="X7" s="73">
        <v>274321</v>
      </c>
      <c r="Y7" s="74">
        <v>221794.81790000005</v>
      </c>
    </row>
    <row r="9" spans="1:25" ht="38.25" x14ac:dyDescent="0.25">
      <c r="A9" s="120" t="s">
        <v>59</v>
      </c>
      <c r="B9" s="120"/>
      <c r="C9" s="120"/>
      <c r="D9" s="120"/>
      <c r="E9" s="120"/>
      <c r="F9" s="120"/>
      <c r="G9" s="120"/>
      <c r="H9" s="120"/>
      <c r="I9" s="120"/>
      <c r="J9" s="120"/>
      <c r="K9" s="120"/>
      <c r="L9" s="120"/>
      <c r="M9" s="120"/>
      <c r="N9" s="20"/>
      <c r="O9" s="20"/>
      <c r="P9" s="20"/>
    </row>
    <row r="10" spans="1:25" ht="64.5" x14ac:dyDescent="0.25">
      <c r="A10" s="32" t="s">
        <v>54</v>
      </c>
      <c r="B10" s="32"/>
      <c r="C10" s="32"/>
      <c r="D10" s="32"/>
      <c r="E10" s="32"/>
      <c r="F10" s="32"/>
      <c r="G10" s="32"/>
      <c r="H10" s="32"/>
      <c r="I10" s="32"/>
      <c r="J10" s="32"/>
      <c r="K10" s="32"/>
      <c r="L10" s="32"/>
      <c r="M10" s="32"/>
      <c r="N10" s="32"/>
      <c r="O10" s="32"/>
      <c r="P10" s="32"/>
      <c r="T10" s="21"/>
      <c r="U10" s="21"/>
      <c r="V10" s="21"/>
    </row>
    <row r="11" spans="1:25" x14ac:dyDescent="0.25">
      <c r="A11" s="21"/>
      <c r="B11" s="21"/>
      <c r="C11" s="21"/>
      <c r="D11" s="21"/>
      <c r="E11" s="21"/>
      <c r="F11" s="21"/>
      <c r="G11" s="21"/>
      <c r="H11" s="21"/>
      <c r="I11" s="21"/>
      <c r="J11" s="21"/>
      <c r="K11" s="21"/>
      <c r="L11" s="21"/>
      <c r="M11" s="21"/>
      <c r="N11" s="16"/>
      <c r="O11" s="16"/>
      <c r="P11" s="16"/>
      <c r="T11" s="16"/>
      <c r="U11" s="16"/>
      <c r="V11" s="16"/>
    </row>
    <row r="12" spans="1:25" ht="51" x14ac:dyDescent="0.25">
      <c r="A12" s="15" t="s">
        <v>200</v>
      </c>
      <c r="B12" s="15"/>
      <c r="C12" s="15"/>
      <c r="D12" s="15"/>
      <c r="E12" s="15"/>
      <c r="F12" s="15"/>
      <c r="G12" s="15"/>
      <c r="H12" s="15"/>
      <c r="I12" s="15"/>
      <c r="J12" s="15"/>
      <c r="K12" s="15"/>
      <c r="L12" s="15"/>
      <c r="M12" s="15"/>
      <c r="N12" s="15"/>
      <c r="O12" s="15"/>
      <c r="P12" s="15"/>
      <c r="T12" s="15"/>
      <c r="U12" s="15"/>
      <c r="V12" s="15"/>
    </row>
    <row r="13" spans="1:25" x14ac:dyDescent="0.25">
      <c r="A13" s="121"/>
      <c r="B13" s="121"/>
      <c r="C13" s="121"/>
      <c r="D13" s="121"/>
      <c r="E13" s="121"/>
      <c r="F13" s="121"/>
      <c r="G13" s="121"/>
      <c r="H13" s="121"/>
      <c r="I13" s="121"/>
      <c r="J13" s="121"/>
      <c r="K13" s="121"/>
      <c r="L13" s="121"/>
      <c r="M13" s="121"/>
    </row>
  </sheetData>
  <pageMargins left="0.23622047244094491" right="0.23622047244094491" top="0.74803149606299213" bottom="0.74803149606299213" header="0.31496062992125984" footer="0.31496062992125984"/>
  <pageSetup paperSize="5" scale="44" fitToHeight="0" orientation="landscape" r:id="rId1"/>
  <headerFooter>
    <oddHeader>&amp;R&amp;A</oddHeader>
    <oddFooter>&amp;R&amp;G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AY33"/>
  <sheetViews>
    <sheetView tabSelected="1" topLeftCell="Z28" zoomScale="80" zoomScaleNormal="80" workbookViewId="0">
      <selection activeCell="AR46" sqref="AR46"/>
    </sheetView>
  </sheetViews>
  <sheetFormatPr baseColWidth="10" defaultColWidth="16.85546875" defaultRowHeight="11.25" x14ac:dyDescent="0.25"/>
  <cols>
    <col min="1" max="1" width="1.42578125" style="13" hidden="1" customWidth="1"/>
    <col min="2" max="2" width="76.85546875" style="13" customWidth="1"/>
    <col min="3" max="3" width="14" style="13" customWidth="1"/>
    <col min="4" max="4" width="19.7109375" style="13" customWidth="1"/>
    <col min="5" max="5" width="18.7109375" style="13" customWidth="1"/>
    <col min="6" max="6" width="19.5703125" style="13" customWidth="1"/>
    <col min="7" max="7" width="14" style="13" customWidth="1"/>
    <col min="8" max="8" width="18.7109375" style="13" customWidth="1"/>
    <col min="9" max="9" width="21.42578125" style="13" customWidth="1"/>
    <col min="10" max="10" width="22.42578125" style="13" customWidth="1"/>
    <col min="11" max="11" width="14.85546875" style="13" customWidth="1"/>
    <col min="12" max="12" width="20.5703125" style="13" customWidth="1"/>
    <col min="13" max="13" width="18.7109375" style="13" customWidth="1"/>
    <col min="14" max="14" width="19.7109375" style="13" customWidth="1"/>
    <col min="15" max="15" width="14" style="13" customWidth="1"/>
    <col min="16" max="16" width="18.7109375" style="13" customWidth="1"/>
    <col min="17" max="17" width="19.5703125" style="13" customWidth="1"/>
    <col min="18" max="18" width="20.85546875" style="13" customWidth="1"/>
    <col min="19" max="19" width="14" style="13" customWidth="1"/>
    <col min="20" max="20" width="19.7109375" style="13" customWidth="1"/>
    <col min="21" max="21" width="18.7109375" style="13" customWidth="1"/>
    <col min="22" max="22" width="20.140625" style="13" customWidth="1"/>
    <col min="23" max="23" width="15.42578125" style="13" customWidth="1"/>
    <col min="24" max="24" width="20.28515625" style="13" customWidth="1"/>
    <col min="25" max="25" width="18.7109375" style="13" customWidth="1"/>
    <col min="26" max="26" width="21.28515625" style="13" customWidth="1"/>
    <col min="27" max="27" width="14" style="13" customWidth="1"/>
    <col min="28" max="28" width="19.7109375" style="13" customWidth="1"/>
    <col min="29" max="29" width="18.7109375" style="13" customWidth="1"/>
    <col min="30" max="30" width="19.5703125" style="13" customWidth="1"/>
    <col min="31" max="31" width="14" style="13" customWidth="1"/>
    <col min="32" max="32" width="21.42578125" style="13" customWidth="1"/>
    <col min="33" max="33" width="22.140625" style="13" customWidth="1"/>
    <col min="34" max="34" width="25.28515625" style="13" customWidth="1"/>
    <col min="35" max="35" width="14" style="13" customWidth="1"/>
    <col min="36" max="36" width="19.7109375" style="13" customWidth="1"/>
    <col min="37" max="37" width="18.7109375" style="13" customWidth="1"/>
    <col min="38" max="38" width="19.7109375" style="13" customWidth="1"/>
    <col min="39" max="39" width="14" style="13" customWidth="1"/>
    <col min="40" max="41" width="18.7109375" style="13" customWidth="1"/>
    <col min="42" max="42" width="22.5703125" style="13" customWidth="1"/>
    <col min="43" max="43" width="1.5703125" style="13" customWidth="1"/>
    <col min="44" max="16384" width="16.85546875" style="13"/>
  </cols>
  <sheetData>
    <row r="1" spans="1:51" s="9" customFormat="1" ht="15.75" customHeight="1" thickBot="1" x14ac:dyDescent="0.3">
      <c r="S1" s="10"/>
      <c r="T1" s="10"/>
      <c r="U1" s="10"/>
      <c r="V1" s="10"/>
      <c r="W1" s="10"/>
      <c r="X1" s="10"/>
      <c r="Y1" s="10"/>
      <c r="Z1" s="10"/>
      <c r="AA1" s="10"/>
      <c r="AB1" s="10"/>
      <c r="AC1" s="10"/>
      <c r="AD1" s="10"/>
      <c r="AE1" s="10"/>
      <c r="AF1" s="10"/>
      <c r="AG1" s="10"/>
      <c r="AH1" s="10"/>
      <c r="AI1" s="10"/>
      <c r="AJ1" s="10"/>
      <c r="AK1" s="10"/>
      <c r="AL1" s="10"/>
      <c r="AM1" s="10"/>
      <c r="AN1" s="10"/>
      <c r="AO1" s="10"/>
      <c r="AP1" s="10"/>
    </row>
    <row r="2" spans="1:51" s="9" customFormat="1" ht="15" x14ac:dyDescent="0.25">
      <c r="B2" s="316" t="s">
        <v>123</v>
      </c>
      <c r="C2" s="211" t="s">
        <v>196</v>
      </c>
      <c r="D2" s="211" t="s">
        <v>196</v>
      </c>
      <c r="E2" s="211" t="s">
        <v>196</v>
      </c>
      <c r="F2" s="211" t="s">
        <v>196</v>
      </c>
      <c r="G2" s="211" t="s">
        <v>180</v>
      </c>
      <c r="H2" s="211" t="s">
        <v>180</v>
      </c>
      <c r="I2" s="211" t="s">
        <v>180</v>
      </c>
      <c r="J2" s="211" t="s">
        <v>180</v>
      </c>
      <c r="K2" s="211" t="s">
        <v>169</v>
      </c>
      <c r="L2" s="211" t="s">
        <v>169</v>
      </c>
      <c r="M2" s="211" t="s">
        <v>169</v>
      </c>
      <c r="N2" s="211" t="s">
        <v>169</v>
      </c>
      <c r="O2" s="211" t="s">
        <v>158</v>
      </c>
      <c r="P2" s="211" t="s">
        <v>158</v>
      </c>
      <c r="Q2" s="211" t="s">
        <v>158</v>
      </c>
      <c r="R2" s="211" t="s">
        <v>158</v>
      </c>
      <c r="S2" s="211" t="s">
        <v>103</v>
      </c>
      <c r="T2" s="211" t="s">
        <v>103</v>
      </c>
      <c r="U2" s="211" t="s">
        <v>103</v>
      </c>
      <c r="V2" s="211" t="s">
        <v>103</v>
      </c>
      <c r="W2" s="211" t="s">
        <v>58</v>
      </c>
      <c r="X2" s="211" t="s">
        <v>58</v>
      </c>
      <c r="Y2" s="211" t="s">
        <v>58</v>
      </c>
      <c r="Z2" s="211" t="s">
        <v>58</v>
      </c>
      <c r="AA2" s="211" t="s">
        <v>53</v>
      </c>
      <c r="AB2" s="211" t="s">
        <v>53</v>
      </c>
      <c r="AC2" s="211" t="s">
        <v>53</v>
      </c>
      <c r="AD2" s="211" t="s">
        <v>53</v>
      </c>
      <c r="AE2" s="211" t="s">
        <v>47</v>
      </c>
      <c r="AF2" s="211" t="s">
        <v>47</v>
      </c>
      <c r="AG2" s="211" t="s">
        <v>47</v>
      </c>
      <c r="AH2" s="211" t="s">
        <v>47</v>
      </c>
      <c r="AI2" s="211" t="s">
        <v>46</v>
      </c>
      <c r="AJ2" s="211" t="s">
        <v>46</v>
      </c>
      <c r="AK2" s="211" t="s">
        <v>46</v>
      </c>
      <c r="AL2" s="211" t="s">
        <v>46</v>
      </c>
      <c r="AM2" s="211" t="s">
        <v>40</v>
      </c>
      <c r="AN2" s="211" t="s">
        <v>40</v>
      </c>
      <c r="AO2" s="211" t="s">
        <v>40</v>
      </c>
      <c r="AP2" s="211" t="s">
        <v>40</v>
      </c>
    </row>
    <row r="3" spans="1:51" s="11" customFormat="1" ht="45" x14ac:dyDescent="0.25">
      <c r="A3" s="9" t="s">
        <v>0</v>
      </c>
      <c r="B3" s="317"/>
      <c r="C3" s="128" t="s">
        <v>41</v>
      </c>
      <c r="D3" s="128" t="s">
        <v>42</v>
      </c>
      <c r="E3" s="128" t="s">
        <v>60</v>
      </c>
      <c r="F3" s="128" t="s">
        <v>43</v>
      </c>
      <c r="G3" s="128" t="s">
        <v>41</v>
      </c>
      <c r="H3" s="128" t="s">
        <v>42</v>
      </c>
      <c r="I3" s="128" t="s">
        <v>60</v>
      </c>
      <c r="J3" s="128" t="s">
        <v>43</v>
      </c>
      <c r="K3" s="128" t="s">
        <v>41</v>
      </c>
      <c r="L3" s="128" t="s">
        <v>42</v>
      </c>
      <c r="M3" s="128" t="s">
        <v>60</v>
      </c>
      <c r="N3" s="128" t="s">
        <v>43</v>
      </c>
      <c r="O3" s="128" t="s">
        <v>41</v>
      </c>
      <c r="P3" s="128" t="s">
        <v>42</v>
      </c>
      <c r="Q3" s="128" t="s">
        <v>60</v>
      </c>
      <c r="R3" s="128" t="s">
        <v>43</v>
      </c>
      <c r="S3" s="128" t="s">
        <v>41</v>
      </c>
      <c r="T3" s="128" t="s">
        <v>42</v>
      </c>
      <c r="U3" s="128" t="s">
        <v>60</v>
      </c>
      <c r="V3" s="128" t="s">
        <v>43</v>
      </c>
      <c r="W3" s="128" t="s">
        <v>41</v>
      </c>
      <c r="X3" s="128" t="s">
        <v>42</v>
      </c>
      <c r="Y3" s="128" t="s">
        <v>60</v>
      </c>
      <c r="Z3" s="128" t="s">
        <v>43</v>
      </c>
      <c r="AA3" s="128" t="s">
        <v>41</v>
      </c>
      <c r="AB3" s="128" t="s">
        <v>42</v>
      </c>
      <c r="AC3" s="128" t="s">
        <v>60</v>
      </c>
      <c r="AD3" s="128" t="s">
        <v>43</v>
      </c>
      <c r="AE3" s="128" t="s">
        <v>41</v>
      </c>
      <c r="AF3" s="128" t="s">
        <v>42</v>
      </c>
      <c r="AG3" s="128" t="s">
        <v>60</v>
      </c>
      <c r="AH3" s="128" t="s">
        <v>43</v>
      </c>
      <c r="AI3" s="128" t="s">
        <v>41</v>
      </c>
      <c r="AJ3" s="128" t="s">
        <v>42</v>
      </c>
      <c r="AK3" s="128" t="s">
        <v>60</v>
      </c>
      <c r="AL3" s="128" t="s">
        <v>43</v>
      </c>
      <c r="AM3" s="128" t="s">
        <v>41</v>
      </c>
      <c r="AN3" s="128" t="s">
        <v>42</v>
      </c>
      <c r="AO3" s="128" t="s">
        <v>60</v>
      </c>
      <c r="AP3" s="128" t="s">
        <v>43</v>
      </c>
    </row>
    <row r="4" spans="1:51" s="11" customFormat="1" ht="12.75" x14ac:dyDescent="0.25">
      <c r="B4" s="125" t="s">
        <v>1</v>
      </c>
      <c r="C4" s="229">
        <v>72868.429208000001</v>
      </c>
      <c r="D4" s="229">
        <v>1633448753.4400001</v>
      </c>
      <c r="E4" s="229">
        <v>169936085.02000001</v>
      </c>
      <c r="F4" s="229">
        <v>406397884.43000001</v>
      </c>
      <c r="G4" s="278">
        <v>68855.649392000007</v>
      </c>
      <c r="H4" s="278">
        <v>1650274004.3399999</v>
      </c>
      <c r="I4" s="278">
        <v>160861069.18000001</v>
      </c>
      <c r="J4" s="278">
        <v>309231926.36000001</v>
      </c>
      <c r="K4" s="69">
        <v>68938.100244999994</v>
      </c>
      <c r="L4" s="69">
        <v>1650952999.22</v>
      </c>
      <c r="M4" s="69">
        <v>156727748.25999999</v>
      </c>
      <c r="N4" s="69">
        <v>155359448.66999999</v>
      </c>
      <c r="O4" s="69">
        <v>67181.120846999998</v>
      </c>
      <c r="P4" s="69">
        <v>1666203060.2</v>
      </c>
      <c r="Q4" s="69">
        <v>139665702.56</v>
      </c>
      <c r="R4" s="69">
        <v>148714409.90000001</v>
      </c>
      <c r="S4" s="69">
        <v>64236.917500000003</v>
      </c>
      <c r="T4" s="69">
        <v>1633386759</v>
      </c>
      <c r="U4" s="69">
        <v>122860965</v>
      </c>
      <c r="V4" s="69">
        <v>146130118</v>
      </c>
      <c r="W4" s="69">
        <v>63219.153694339591</v>
      </c>
      <c r="X4" s="69">
        <v>1644633133.8900001</v>
      </c>
      <c r="Y4" s="69">
        <v>106554355.61</v>
      </c>
      <c r="Z4" s="69">
        <v>146024335.97999999</v>
      </c>
      <c r="AA4" s="69">
        <v>62227.492604999999</v>
      </c>
      <c r="AB4" s="69">
        <v>1684090485.5599999</v>
      </c>
      <c r="AC4" s="69">
        <v>100388486.39</v>
      </c>
      <c r="AD4" s="69">
        <v>141591960.81</v>
      </c>
      <c r="AE4" s="69">
        <v>62128.764193000003</v>
      </c>
      <c r="AF4" s="69">
        <v>1685370563.6400001</v>
      </c>
      <c r="AG4" s="69">
        <v>105412560.27</v>
      </c>
      <c r="AH4" s="69">
        <v>140785097.78999999</v>
      </c>
      <c r="AI4" s="69">
        <v>60229.613955000001</v>
      </c>
      <c r="AJ4" s="69">
        <v>1705832621.73</v>
      </c>
      <c r="AK4" s="69">
        <v>112531190.41</v>
      </c>
      <c r="AL4" s="69">
        <v>137222629.33000001</v>
      </c>
      <c r="AM4" s="69">
        <v>59247.986414999999</v>
      </c>
      <c r="AN4" s="69">
        <v>1687115264.0599999</v>
      </c>
      <c r="AO4" s="69">
        <v>120713583.8</v>
      </c>
      <c r="AP4" s="69">
        <v>144250598.28999999</v>
      </c>
      <c r="AR4" s="19"/>
      <c r="AS4" s="19"/>
      <c r="AT4" s="19"/>
      <c r="AU4" s="19"/>
      <c r="AW4" s="19"/>
      <c r="AX4" s="19"/>
      <c r="AY4" s="19"/>
    </row>
    <row r="5" spans="1:51" s="11" customFormat="1" ht="12.75" x14ac:dyDescent="0.25">
      <c r="B5" s="125" t="s">
        <v>2</v>
      </c>
      <c r="C5" s="229">
        <v>85715.659687000007</v>
      </c>
      <c r="D5" s="229">
        <v>2345117445.75</v>
      </c>
      <c r="E5" s="229">
        <v>198737606.88</v>
      </c>
      <c r="F5" s="229">
        <v>524104980.88999999</v>
      </c>
      <c r="G5" s="278">
        <v>79161.226152000003</v>
      </c>
      <c r="H5" s="278">
        <v>2132050092.6700001</v>
      </c>
      <c r="I5" s="278">
        <v>172974887.97999999</v>
      </c>
      <c r="J5" s="278">
        <v>362989542.5</v>
      </c>
      <c r="K5" s="69">
        <v>78669.501271999994</v>
      </c>
      <c r="L5" s="69">
        <v>1944932194.3900001</v>
      </c>
      <c r="M5" s="69">
        <v>132962233.31</v>
      </c>
      <c r="N5" s="69">
        <v>157689637.12</v>
      </c>
      <c r="O5" s="69">
        <v>76858.956936999995</v>
      </c>
      <c r="P5" s="69">
        <v>1759411550.1300001</v>
      </c>
      <c r="Q5" s="69">
        <v>103419178.34999999</v>
      </c>
      <c r="R5" s="69">
        <v>133073258.69</v>
      </c>
      <c r="S5" s="69">
        <v>75198.462400000004</v>
      </c>
      <c r="T5" s="69">
        <v>1613716802</v>
      </c>
      <c r="U5" s="69">
        <v>84443447</v>
      </c>
      <c r="V5" s="69">
        <v>120046810</v>
      </c>
      <c r="W5" s="69">
        <v>73854.036239183508</v>
      </c>
      <c r="X5" s="69">
        <v>1486087187.7199998</v>
      </c>
      <c r="Y5" s="69">
        <v>65099071.909999996</v>
      </c>
      <c r="Z5" s="69">
        <v>108288273.41</v>
      </c>
      <c r="AA5" s="69">
        <v>72747.814318999997</v>
      </c>
      <c r="AB5" s="69">
        <v>1364223028.53</v>
      </c>
      <c r="AC5" s="69">
        <v>53117239.590000004</v>
      </c>
      <c r="AD5" s="69">
        <v>93189537.920000002</v>
      </c>
      <c r="AE5" s="69">
        <v>72830.323936999994</v>
      </c>
      <c r="AF5" s="69">
        <v>1292279982.6099999</v>
      </c>
      <c r="AG5" s="69">
        <v>53073364.740000002</v>
      </c>
      <c r="AH5" s="69">
        <v>87734415.400000006</v>
      </c>
      <c r="AI5" s="69">
        <v>70919.338308999999</v>
      </c>
      <c r="AJ5" s="69">
        <v>1150602115.97</v>
      </c>
      <c r="AK5" s="69">
        <v>50511407.689999998</v>
      </c>
      <c r="AL5" s="69">
        <v>72729976.299999997</v>
      </c>
      <c r="AM5" s="69">
        <v>69807.220310999997</v>
      </c>
      <c r="AN5" s="69">
        <v>1062038288.05</v>
      </c>
      <c r="AO5" s="69">
        <v>49292518.100000001</v>
      </c>
      <c r="AP5" s="69">
        <v>70781142.670000002</v>
      </c>
      <c r="AR5" s="19"/>
      <c r="AS5" s="19"/>
      <c r="AT5" s="19"/>
      <c r="AU5" s="19"/>
      <c r="AV5" s="19"/>
      <c r="AW5" s="19"/>
      <c r="AX5" s="19"/>
      <c r="AY5" s="19"/>
    </row>
    <row r="6" spans="1:51" s="11" customFormat="1" ht="12.75" x14ac:dyDescent="0.25">
      <c r="B6" s="125" t="s">
        <v>3</v>
      </c>
      <c r="C6" s="127" t="s">
        <v>39</v>
      </c>
      <c r="D6" s="127" t="s">
        <v>39</v>
      </c>
      <c r="E6" s="127" t="s">
        <v>39</v>
      </c>
      <c r="F6" s="127" t="s">
        <v>39</v>
      </c>
      <c r="G6" s="279" t="s">
        <v>39</v>
      </c>
      <c r="H6" s="279" t="s">
        <v>39</v>
      </c>
      <c r="I6" s="279" t="s">
        <v>39</v>
      </c>
      <c r="J6" s="279" t="s">
        <v>39</v>
      </c>
      <c r="K6" s="70" t="s">
        <v>39</v>
      </c>
      <c r="L6" s="70" t="s">
        <v>39</v>
      </c>
      <c r="M6" s="70" t="s">
        <v>39</v>
      </c>
      <c r="N6" s="70" t="s">
        <v>39</v>
      </c>
      <c r="O6" s="70" t="s">
        <v>39</v>
      </c>
      <c r="P6" s="70" t="s">
        <v>39</v>
      </c>
      <c r="Q6" s="70" t="s">
        <v>39</v>
      </c>
      <c r="R6" s="70" t="s">
        <v>39</v>
      </c>
      <c r="S6" s="70" t="s">
        <v>39</v>
      </c>
      <c r="T6" s="70" t="s">
        <v>39</v>
      </c>
      <c r="U6" s="70" t="s">
        <v>39</v>
      </c>
      <c r="V6" s="70" t="s">
        <v>39</v>
      </c>
      <c r="W6" s="70" t="s">
        <v>39</v>
      </c>
      <c r="X6" s="70" t="s">
        <v>39</v>
      </c>
      <c r="Y6" s="70" t="s">
        <v>39</v>
      </c>
      <c r="Z6" s="70" t="s">
        <v>39</v>
      </c>
      <c r="AA6" s="70" t="s">
        <v>39</v>
      </c>
      <c r="AB6" s="70" t="s">
        <v>39</v>
      </c>
      <c r="AC6" s="70" t="s">
        <v>39</v>
      </c>
      <c r="AD6" s="70" t="s">
        <v>39</v>
      </c>
      <c r="AE6" s="70" t="s">
        <v>39</v>
      </c>
      <c r="AF6" s="70" t="s">
        <v>39</v>
      </c>
      <c r="AG6" s="70" t="s">
        <v>39</v>
      </c>
      <c r="AH6" s="70" t="s">
        <v>39</v>
      </c>
      <c r="AI6" s="70" t="s">
        <v>39</v>
      </c>
      <c r="AJ6" s="70" t="s">
        <v>39</v>
      </c>
      <c r="AK6" s="70" t="s">
        <v>39</v>
      </c>
      <c r="AL6" s="70" t="s">
        <v>39</v>
      </c>
      <c r="AM6" s="70" t="s">
        <v>39</v>
      </c>
      <c r="AN6" s="70" t="s">
        <v>39</v>
      </c>
      <c r="AO6" s="70" t="s">
        <v>39</v>
      </c>
      <c r="AP6" s="70" t="s">
        <v>39</v>
      </c>
      <c r="AR6" s="19"/>
      <c r="AS6" s="19"/>
      <c r="AT6" s="19"/>
      <c r="AU6" s="19"/>
      <c r="AV6" s="19"/>
      <c r="AW6" s="19"/>
      <c r="AX6" s="19"/>
      <c r="AY6" s="19"/>
    </row>
    <row r="7" spans="1:51" s="11" customFormat="1" ht="12.75" x14ac:dyDescent="0.25">
      <c r="B7" s="125" t="s">
        <v>4</v>
      </c>
      <c r="C7" s="127" t="s">
        <v>39</v>
      </c>
      <c r="D7" s="127" t="s">
        <v>39</v>
      </c>
      <c r="E7" s="127" t="s">
        <v>39</v>
      </c>
      <c r="F7" s="127" t="s">
        <v>39</v>
      </c>
      <c r="G7" s="279" t="s">
        <v>39</v>
      </c>
      <c r="H7" s="279" t="s">
        <v>39</v>
      </c>
      <c r="I7" s="279" t="s">
        <v>39</v>
      </c>
      <c r="J7" s="279" t="s">
        <v>39</v>
      </c>
      <c r="K7" s="70" t="s">
        <v>39</v>
      </c>
      <c r="L7" s="70" t="s">
        <v>39</v>
      </c>
      <c r="M7" s="70" t="s">
        <v>39</v>
      </c>
      <c r="N7" s="70" t="s">
        <v>39</v>
      </c>
      <c r="O7" s="70" t="s">
        <v>39</v>
      </c>
      <c r="P7" s="70" t="s">
        <v>39</v>
      </c>
      <c r="Q7" s="70" t="s">
        <v>39</v>
      </c>
      <c r="R7" s="70" t="s">
        <v>39</v>
      </c>
      <c r="S7" s="70" t="s">
        <v>39</v>
      </c>
      <c r="T7" s="70" t="s">
        <v>39</v>
      </c>
      <c r="U7" s="70" t="s">
        <v>39</v>
      </c>
      <c r="V7" s="70" t="s">
        <v>39</v>
      </c>
      <c r="W7" s="70" t="s">
        <v>39</v>
      </c>
      <c r="X7" s="70" t="s">
        <v>39</v>
      </c>
      <c r="Y7" s="70" t="s">
        <v>39</v>
      </c>
      <c r="Z7" s="70" t="s">
        <v>39</v>
      </c>
      <c r="AA7" s="70" t="s">
        <v>39</v>
      </c>
      <c r="AB7" s="70" t="s">
        <v>39</v>
      </c>
      <c r="AC7" s="70" t="s">
        <v>39</v>
      </c>
      <c r="AD7" s="70" t="s">
        <v>39</v>
      </c>
      <c r="AE7" s="70" t="s">
        <v>39</v>
      </c>
      <c r="AF7" s="70" t="s">
        <v>39</v>
      </c>
      <c r="AG7" s="70" t="s">
        <v>39</v>
      </c>
      <c r="AH7" s="70" t="s">
        <v>39</v>
      </c>
      <c r="AI7" s="70" t="s">
        <v>39</v>
      </c>
      <c r="AJ7" s="70" t="s">
        <v>39</v>
      </c>
      <c r="AK7" s="70" t="s">
        <v>39</v>
      </c>
      <c r="AL7" s="70" t="s">
        <v>39</v>
      </c>
      <c r="AM7" s="70" t="s">
        <v>39</v>
      </c>
      <c r="AN7" s="70" t="s">
        <v>39</v>
      </c>
      <c r="AO7" s="70" t="s">
        <v>39</v>
      </c>
      <c r="AP7" s="70" t="s">
        <v>39</v>
      </c>
      <c r="AR7" s="19"/>
      <c r="AS7" s="19"/>
      <c r="AT7" s="19"/>
      <c r="AU7" s="19"/>
      <c r="AV7" s="19"/>
      <c r="AW7" s="19"/>
      <c r="AX7" s="19"/>
      <c r="AY7" s="19"/>
    </row>
    <row r="8" spans="1:51" s="11" customFormat="1" ht="12.75" x14ac:dyDescent="0.25">
      <c r="B8" s="125" t="s">
        <v>5</v>
      </c>
      <c r="C8" s="229">
        <v>57237.681120000001</v>
      </c>
      <c r="D8" s="229">
        <v>894719676.02999997</v>
      </c>
      <c r="E8" s="229">
        <v>92040388.299999997</v>
      </c>
      <c r="F8" s="229">
        <v>269835962.74000001</v>
      </c>
      <c r="G8" s="278">
        <v>53520.826455000002</v>
      </c>
      <c r="H8" s="278">
        <v>848651707.54999995</v>
      </c>
      <c r="I8" s="278">
        <v>85147797.780000001</v>
      </c>
      <c r="J8" s="278">
        <v>167288035.71000001</v>
      </c>
      <c r="K8" s="69">
        <v>53361.135788</v>
      </c>
      <c r="L8" s="69">
        <v>812206831.75</v>
      </c>
      <c r="M8" s="69">
        <v>79110291.530000001</v>
      </c>
      <c r="N8" s="69">
        <v>61750009.729999997</v>
      </c>
      <c r="O8" s="69">
        <v>51555.974672999997</v>
      </c>
      <c r="P8" s="69">
        <v>765514081.44000006</v>
      </c>
      <c r="Q8" s="69">
        <v>62654347.25</v>
      </c>
      <c r="R8" s="69">
        <v>52732978.520000003</v>
      </c>
      <c r="S8" s="69">
        <v>49629.5118</v>
      </c>
      <c r="T8" s="69">
        <v>725327860</v>
      </c>
      <c r="U8" s="69">
        <v>50481471</v>
      </c>
      <c r="V8" s="69">
        <v>49937227</v>
      </c>
      <c r="W8" s="69">
        <v>48679.582502347017</v>
      </c>
      <c r="X8" s="69">
        <v>694021025.16999996</v>
      </c>
      <c r="Y8" s="69">
        <v>39233080.549999997</v>
      </c>
      <c r="Z8" s="69">
        <v>49435491.079999998</v>
      </c>
      <c r="AA8" s="69">
        <v>46944.184270999998</v>
      </c>
      <c r="AB8" s="69">
        <v>682450996.91999996</v>
      </c>
      <c r="AC8" s="69">
        <v>31896821.57</v>
      </c>
      <c r="AD8" s="69">
        <v>49002379.549999997</v>
      </c>
      <c r="AE8" s="69">
        <v>46658.400158999997</v>
      </c>
      <c r="AF8" s="69">
        <v>683318578.19000006</v>
      </c>
      <c r="AG8" s="69">
        <v>34942200.329999998</v>
      </c>
      <c r="AH8" s="69">
        <v>49590736.32</v>
      </c>
      <c r="AI8" s="69">
        <v>44976.962316999998</v>
      </c>
      <c r="AJ8" s="69">
        <v>664066098.70000005</v>
      </c>
      <c r="AK8" s="69">
        <v>33666990.369999997</v>
      </c>
      <c r="AL8" s="69">
        <v>46792611.700000003</v>
      </c>
      <c r="AM8" s="69">
        <v>44053.505033000001</v>
      </c>
      <c r="AN8" s="69">
        <v>637063231.33000004</v>
      </c>
      <c r="AO8" s="69">
        <v>36763019.869999997</v>
      </c>
      <c r="AP8" s="69">
        <v>48052042.560000002</v>
      </c>
      <c r="AR8" s="19"/>
      <c r="AS8" s="19"/>
      <c r="AT8" s="19"/>
      <c r="AU8" s="19"/>
      <c r="AV8" s="19"/>
      <c r="AW8" s="19"/>
      <c r="AX8" s="19"/>
      <c r="AY8" s="19"/>
    </row>
    <row r="9" spans="1:51" s="11" customFormat="1" ht="12.75" x14ac:dyDescent="0.25">
      <c r="B9" s="125" t="s">
        <v>6</v>
      </c>
      <c r="C9" s="127" t="s">
        <v>39</v>
      </c>
      <c r="D9" s="127" t="s">
        <v>39</v>
      </c>
      <c r="E9" s="127" t="s">
        <v>39</v>
      </c>
      <c r="F9" s="127" t="s">
        <v>39</v>
      </c>
      <c r="G9" s="279" t="s">
        <v>39</v>
      </c>
      <c r="H9" s="279" t="s">
        <v>39</v>
      </c>
      <c r="I9" s="279" t="s">
        <v>39</v>
      </c>
      <c r="J9" s="279" t="s">
        <v>39</v>
      </c>
      <c r="K9" s="70" t="s">
        <v>39</v>
      </c>
      <c r="L9" s="70" t="s">
        <v>39</v>
      </c>
      <c r="M9" s="70" t="s">
        <v>39</v>
      </c>
      <c r="N9" s="70" t="s">
        <v>39</v>
      </c>
      <c r="O9" s="70" t="s">
        <v>39</v>
      </c>
      <c r="P9" s="70" t="s">
        <v>39</v>
      </c>
      <c r="Q9" s="70" t="s">
        <v>39</v>
      </c>
      <c r="R9" s="70" t="s">
        <v>39</v>
      </c>
      <c r="S9" s="70" t="s">
        <v>39</v>
      </c>
      <c r="T9" s="70" t="s">
        <v>39</v>
      </c>
      <c r="U9" s="70" t="s">
        <v>39</v>
      </c>
      <c r="V9" s="70" t="s">
        <v>39</v>
      </c>
      <c r="W9" s="70" t="s">
        <v>39</v>
      </c>
      <c r="X9" s="70" t="s">
        <v>39</v>
      </c>
      <c r="Y9" s="70" t="s">
        <v>39</v>
      </c>
      <c r="Z9" s="70" t="s">
        <v>39</v>
      </c>
      <c r="AA9" s="70" t="s">
        <v>39</v>
      </c>
      <c r="AB9" s="70" t="s">
        <v>39</v>
      </c>
      <c r="AC9" s="70" t="s">
        <v>39</v>
      </c>
      <c r="AD9" s="70" t="s">
        <v>39</v>
      </c>
      <c r="AE9" s="70" t="s">
        <v>39</v>
      </c>
      <c r="AF9" s="70" t="s">
        <v>39</v>
      </c>
      <c r="AG9" s="70" t="s">
        <v>39</v>
      </c>
      <c r="AH9" s="70" t="s">
        <v>39</v>
      </c>
      <c r="AI9" s="70" t="s">
        <v>39</v>
      </c>
      <c r="AJ9" s="70" t="s">
        <v>39</v>
      </c>
      <c r="AK9" s="70" t="s">
        <v>39</v>
      </c>
      <c r="AL9" s="70" t="s">
        <v>39</v>
      </c>
      <c r="AM9" s="70" t="s">
        <v>39</v>
      </c>
      <c r="AN9" s="70" t="s">
        <v>39</v>
      </c>
      <c r="AO9" s="70" t="s">
        <v>39</v>
      </c>
      <c r="AP9" s="70" t="s">
        <v>39</v>
      </c>
      <c r="AR9" s="19"/>
      <c r="AS9" s="19"/>
      <c r="AT9" s="19"/>
      <c r="AU9" s="19"/>
      <c r="AV9" s="19"/>
      <c r="AW9" s="19"/>
      <c r="AX9" s="19"/>
      <c r="AY9" s="19"/>
    </row>
    <row r="10" spans="1:51" s="11" customFormat="1" ht="12.75" x14ac:dyDescent="0.25">
      <c r="B10" s="125" t="s">
        <v>7</v>
      </c>
      <c r="C10" s="127" t="s">
        <v>39</v>
      </c>
      <c r="D10" s="127" t="s">
        <v>39</v>
      </c>
      <c r="E10" s="127" t="s">
        <v>39</v>
      </c>
      <c r="F10" s="127" t="s">
        <v>39</v>
      </c>
      <c r="G10" s="279" t="s">
        <v>39</v>
      </c>
      <c r="H10" s="279" t="s">
        <v>39</v>
      </c>
      <c r="I10" s="279" t="s">
        <v>39</v>
      </c>
      <c r="J10" s="279" t="s">
        <v>39</v>
      </c>
      <c r="K10" s="70" t="s">
        <v>39</v>
      </c>
      <c r="L10" s="70" t="s">
        <v>39</v>
      </c>
      <c r="M10" s="70" t="s">
        <v>39</v>
      </c>
      <c r="N10" s="70" t="s">
        <v>39</v>
      </c>
      <c r="O10" s="70" t="s">
        <v>39</v>
      </c>
      <c r="P10" s="70" t="s">
        <v>39</v>
      </c>
      <c r="Q10" s="70" t="s">
        <v>39</v>
      </c>
      <c r="R10" s="70" t="s">
        <v>39</v>
      </c>
      <c r="S10" s="70" t="s">
        <v>39</v>
      </c>
      <c r="T10" s="70" t="s">
        <v>39</v>
      </c>
      <c r="U10" s="70" t="s">
        <v>39</v>
      </c>
      <c r="V10" s="70" t="s">
        <v>39</v>
      </c>
      <c r="W10" s="70" t="s">
        <v>39</v>
      </c>
      <c r="X10" s="70" t="s">
        <v>39</v>
      </c>
      <c r="Y10" s="70" t="s">
        <v>39</v>
      </c>
      <c r="Z10" s="70" t="s">
        <v>39</v>
      </c>
      <c r="AA10" s="70" t="s">
        <v>39</v>
      </c>
      <c r="AB10" s="70" t="s">
        <v>39</v>
      </c>
      <c r="AC10" s="70" t="s">
        <v>39</v>
      </c>
      <c r="AD10" s="70" t="s">
        <v>39</v>
      </c>
      <c r="AE10" s="70" t="s">
        <v>39</v>
      </c>
      <c r="AF10" s="70" t="s">
        <v>39</v>
      </c>
      <c r="AG10" s="70" t="s">
        <v>39</v>
      </c>
      <c r="AH10" s="70" t="s">
        <v>39</v>
      </c>
      <c r="AI10" s="70" t="s">
        <v>39</v>
      </c>
      <c r="AJ10" s="70" t="s">
        <v>39</v>
      </c>
      <c r="AK10" s="70" t="s">
        <v>39</v>
      </c>
      <c r="AL10" s="70" t="s">
        <v>39</v>
      </c>
      <c r="AM10" s="70" t="s">
        <v>39</v>
      </c>
      <c r="AN10" s="70" t="s">
        <v>39</v>
      </c>
      <c r="AO10" s="70" t="s">
        <v>39</v>
      </c>
      <c r="AP10" s="70" t="s">
        <v>39</v>
      </c>
      <c r="AR10" s="19"/>
      <c r="AS10" s="19"/>
      <c r="AT10" s="19"/>
      <c r="AU10" s="19"/>
      <c r="AV10" s="19"/>
      <c r="AW10" s="19"/>
      <c r="AX10" s="19"/>
      <c r="AY10" s="19"/>
    </row>
    <row r="11" spans="1:51" s="71" customFormat="1" ht="12.75" x14ac:dyDescent="0.25">
      <c r="B11" s="129" t="s">
        <v>8</v>
      </c>
      <c r="C11" s="230">
        <v>74120.609268999993</v>
      </c>
      <c r="D11" s="230">
        <v>5116599263.21</v>
      </c>
      <c r="E11" s="230">
        <v>481643469.66000003</v>
      </c>
      <c r="F11" s="230">
        <v>1269569134.76</v>
      </c>
      <c r="G11" s="230">
        <v>69050.767665000007</v>
      </c>
      <c r="H11" s="230">
        <v>4853259309.0299997</v>
      </c>
      <c r="I11" s="230">
        <v>436890239.44</v>
      </c>
      <c r="J11" s="230">
        <v>890840384.13</v>
      </c>
      <c r="K11" s="130">
        <v>68714.886434</v>
      </c>
      <c r="L11" s="130">
        <v>4616089329.6300001</v>
      </c>
      <c r="M11" s="130">
        <v>386098862.38</v>
      </c>
      <c r="N11" s="130">
        <v>399435522.63999999</v>
      </c>
      <c r="O11" s="130">
        <v>66745.630124000003</v>
      </c>
      <c r="P11" s="130">
        <v>4387586770.1000004</v>
      </c>
      <c r="Q11" s="130">
        <v>320906009</v>
      </c>
      <c r="R11" s="130">
        <v>356795732.60000002</v>
      </c>
      <c r="S11" s="130">
        <v>64296.475599999998</v>
      </c>
      <c r="T11" s="130">
        <v>4158126076</v>
      </c>
      <c r="U11" s="130">
        <v>270216095</v>
      </c>
      <c r="V11" s="130">
        <v>336658920</v>
      </c>
      <c r="W11" s="130">
        <v>63032.535133423218</v>
      </c>
      <c r="X11" s="130">
        <v>4003170899.1100001</v>
      </c>
      <c r="Y11" s="130">
        <v>222022590.45999998</v>
      </c>
      <c r="Z11" s="130">
        <v>322533816.86999995</v>
      </c>
      <c r="AA11" s="130">
        <v>61542.811328000003</v>
      </c>
      <c r="AB11" s="130">
        <v>3904564528.9099998</v>
      </c>
      <c r="AC11" s="130">
        <v>195420885.12</v>
      </c>
      <c r="AD11" s="130">
        <v>299732864.26999998</v>
      </c>
      <c r="AE11" s="130">
        <v>61238.376794000003</v>
      </c>
      <c r="AF11" s="130">
        <v>3831824713.5799999</v>
      </c>
      <c r="AG11" s="130">
        <v>203515426.49000001</v>
      </c>
      <c r="AH11" s="130">
        <v>293575226.67000002</v>
      </c>
      <c r="AI11" s="130">
        <v>59087.792432000002</v>
      </c>
      <c r="AJ11" s="130">
        <v>3684060066.4499998</v>
      </c>
      <c r="AK11" s="130">
        <v>206515783.63999999</v>
      </c>
      <c r="AL11" s="130">
        <v>271014798.60000002</v>
      </c>
      <c r="AM11" s="130">
        <v>57960.405227000003</v>
      </c>
      <c r="AN11" s="130">
        <v>3544960073.9499998</v>
      </c>
      <c r="AO11" s="130">
        <v>216878309.31</v>
      </c>
      <c r="AP11" s="130">
        <v>277335711.22000003</v>
      </c>
      <c r="AV11" s="19"/>
      <c r="AW11" s="19"/>
      <c r="AX11" s="19"/>
      <c r="AY11" s="19"/>
    </row>
    <row r="12" spans="1:51" s="11" customFormat="1" ht="12.75" x14ac:dyDescent="0.25">
      <c r="B12" s="125" t="s">
        <v>9</v>
      </c>
      <c r="C12" s="229">
        <v>46777.457114999997</v>
      </c>
      <c r="D12" s="229">
        <v>1671679214.4100001</v>
      </c>
      <c r="E12" s="229">
        <v>128929236.76000001</v>
      </c>
      <c r="F12" s="229">
        <v>491764017.83999997</v>
      </c>
      <c r="G12" s="278">
        <v>41191.624823999999</v>
      </c>
      <c r="H12" s="278">
        <v>1501809933.6700001</v>
      </c>
      <c r="I12" s="278">
        <v>113081991.59</v>
      </c>
      <c r="J12" s="278">
        <v>422686218.5</v>
      </c>
      <c r="K12" s="69">
        <v>41418.218766999998</v>
      </c>
      <c r="L12" s="69">
        <v>1307622561.78</v>
      </c>
      <c r="M12" s="69">
        <v>124599681.04000001</v>
      </c>
      <c r="N12" s="69">
        <v>125052920.55</v>
      </c>
      <c r="O12" s="69">
        <v>40551.202087999998</v>
      </c>
      <c r="P12" s="69">
        <v>1289681223.8800001</v>
      </c>
      <c r="Q12" s="69">
        <v>102751862.78</v>
      </c>
      <c r="R12" s="69">
        <v>110681587.20999999</v>
      </c>
      <c r="S12" s="69">
        <v>39777.230199999998</v>
      </c>
      <c r="T12" s="69">
        <v>1261943449</v>
      </c>
      <c r="U12" s="69">
        <v>80306688.140000001</v>
      </c>
      <c r="V12" s="69">
        <v>107930120</v>
      </c>
      <c r="W12" s="69">
        <v>39145.490543156142</v>
      </c>
      <c r="X12" s="69">
        <v>1207199217.9899998</v>
      </c>
      <c r="Y12" s="69">
        <v>58401159.049999997</v>
      </c>
      <c r="Z12" s="69">
        <v>104457546.79000001</v>
      </c>
      <c r="AA12" s="69">
        <v>38553.898330999997</v>
      </c>
      <c r="AB12" s="69">
        <v>1188134750.27</v>
      </c>
      <c r="AC12" s="69">
        <v>46800098.880000003</v>
      </c>
      <c r="AD12" s="69">
        <v>92835209.700000003</v>
      </c>
      <c r="AE12" s="69">
        <v>38528.458983999997</v>
      </c>
      <c r="AF12" s="69">
        <v>1182165108.76</v>
      </c>
      <c r="AG12" s="69">
        <v>48957661.509999998</v>
      </c>
      <c r="AH12" s="69">
        <v>97026004.859999999</v>
      </c>
      <c r="AI12" s="69">
        <v>37364.473292000002</v>
      </c>
      <c r="AJ12" s="69">
        <v>1158721535.2</v>
      </c>
      <c r="AK12" s="69">
        <v>49256353.659999996</v>
      </c>
      <c r="AL12" s="69">
        <v>92601356.900000006</v>
      </c>
      <c r="AM12" s="69">
        <v>36681.614568999998</v>
      </c>
      <c r="AN12" s="69">
        <v>1107256123.71</v>
      </c>
      <c r="AO12" s="69">
        <v>53689503.799999997</v>
      </c>
      <c r="AP12" s="69">
        <v>84914182.950000003</v>
      </c>
      <c r="AR12" s="19"/>
      <c r="AS12" s="19"/>
      <c r="AT12" s="19"/>
      <c r="AU12" s="19"/>
      <c r="AV12" s="19"/>
      <c r="AW12" s="19"/>
      <c r="AX12" s="19"/>
      <c r="AY12" s="19"/>
    </row>
    <row r="13" spans="1:51" s="11" customFormat="1" ht="12.75" x14ac:dyDescent="0.25">
      <c r="B13" s="125" t="s">
        <v>10</v>
      </c>
      <c r="C13" s="127" t="s">
        <v>39</v>
      </c>
      <c r="D13" s="127" t="s">
        <v>39</v>
      </c>
      <c r="E13" s="127" t="s">
        <v>39</v>
      </c>
      <c r="F13" s="127" t="s">
        <v>39</v>
      </c>
      <c r="G13" s="279" t="s">
        <v>39</v>
      </c>
      <c r="H13" s="279" t="s">
        <v>39</v>
      </c>
      <c r="I13" s="279" t="s">
        <v>39</v>
      </c>
      <c r="J13" s="279" t="s">
        <v>39</v>
      </c>
      <c r="K13" s="70" t="s">
        <v>39</v>
      </c>
      <c r="L13" s="70" t="s">
        <v>39</v>
      </c>
      <c r="M13" s="70" t="s">
        <v>39</v>
      </c>
      <c r="N13" s="70" t="s">
        <v>39</v>
      </c>
      <c r="O13" s="70" t="s">
        <v>39</v>
      </c>
      <c r="P13" s="70" t="s">
        <v>39</v>
      </c>
      <c r="Q13" s="70" t="s">
        <v>39</v>
      </c>
      <c r="R13" s="70" t="s">
        <v>39</v>
      </c>
      <c r="S13" s="70" t="s">
        <v>39</v>
      </c>
      <c r="T13" s="70" t="s">
        <v>39</v>
      </c>
      <c r="U13" s="70" t="s">
        <v>39</v>
      </c>
      <c r="V13" s="70" t="s">
        <v>39</v>
      </c>
      <c r="W13" s="70" t="s">
        <v>39</v>
      </c>
      <c r="X13" s="70" t="s">
        <v>39</v>
      </c>
      <c r="Y13" s="70" t="s">
        <v>39</v>
      </c>
      <c r="Z13" s="70" t="s">
        <v>39</v>
      </c>
      <c r="AA13" s="70" t="s">
        <v>39</v>
      </c>
      <c r="AB13" s="70" t="s">
        <v>39</v>
      </c>
      <c r="AC13" s="70" t="s">
        <v>39</v>
      </c>
      <c r="AD13" s="70" t="s">
        <v>39</v>
      </c>
      <c r="AE13" s="70" t="s">
        <v>39</v>
      </c>
      <c r="AF13" s="70" t="s">
        <v>39</v>
      </c>
      <c r="AG13" s="70" t="s">
        <v>39</v>
      </c>
      <c r="AH13" s="70" t="s">
        <v>39</v>
      </c>
      <c r="AI13" s="70" t="s">
        <v>39</v>
      </c>
      <c r="AJ13" s="70" t="s">
        <v>39</v>
      </c>
      <c r="AK13" s="70" t="s">
        <v>39</v>
      </c>
      <c r="AL13" s="70" t="s">
        <v>39</v>
      </c>
      <c r="AM13" s="70" t="s">
        <v>39</v>
      </c>
      <c r="AN13" s="70" t="s">
        <v>39</v>
      </c>
      <c r="AO13" s="70" t="s">
        <v>39</v>
      </c>
      <c r="AP13" s="70" t="s">
        <v>39</v>
      </c>
      <c r="AR13" s="19"/>
      <c r="AS13" s="19"/>
      <c r="AT13" s="19"/>
      <c r="AU13" s="19"/>
      <c r="AV13" s="19"/>
      <c r="AW13" s="19"/>
      <c r="AX13" s="19"/>
      <c r="AY13" s="19"/>
    </row>
    <row r="14" spans="1:51" s="11" customFormat="1" ht="12.75" x14ac:dyDescent="0.25">
      <c r="B14" s="125" t="s">
        <v>11</v>
      </c>
      <c r="C14" s="127" t="s">
        <v>39</v>
      </c>
      <c r="D14" s="127" t="s">
        <v>39</v>
      </c>
      <c r="E14" s="127" t="s">
        <v>39</v>
      </c>
      <c r="F14" s="127" t="s">
        <v>39</v>
      </c>
      <c r="G14" s="279" t="s">
        <v>39</v>
      </c>
      <c r="H14" s="279" t="s">
        <v>39</v>
      </c>
      <c r="I14" s="279" t="s">
        <v>39</v>
      </c>
      <c r="J14" s="279" t="s">
        <v>39</v>
      </c>
      <c r="K14" s="70" t="s">
        <v>39</v>
      </c>
      <c r="L14" s="70" t="s">
        <v>39</v>
      </c>
      <c r="M14" s="70" t="s">
        <v>39</v>
      </c>
      <c r="N14" s="70" t="s">
        <v>39</v>
      </c>
      <c r="O14" s="70" t="s">
        <v>39</v>
      </c>
      <c r="P14" s="70" t="s">
        <v>39</v>
      </c>
      <c r="Q14" s="70" t="s">
        <v>39</v>
      </c>
      <c r="R14" s="70" t="s">
        <v>39</v>
      </c>
      <c r="S14" s="70" t="s">
        <v>39</v>
      </c>
      <c r="T14" s="70" t="s">
        <v>39</v>
      </c>
      <c r="U14" s="70" t="s">
        <v>39</v>
      </c>
      <c r="V14" s="70" t="s">
        <v>39</v>
      </c>
      <c r="W14" s="70" t="s">
        <v>39</v>
      </c>
      <c r="X14" s="70" t="s">
        <v>39</v>
      </c>
      <c r="Y14" s="70" t="s">
        <v>39</v>
      </c>
      <c r="Z14" s="70" t="s">
        <v>39</v>
      </c>
      <c r="AA14" s="70" t="s">
        <v>39</v>
      </c>
      <c r="AB14" s="70" t="s">
        <v>39</v>
      </c>
      <c r="AC14" s="70" t="s">
        <v>39</v>
      </c>
      <c r="AD14" s="70" t="s">
        <v>39</v>
      </c>
      <c r="AE14" s="70" t="s">
        <v>39</v>
      </c>
      <c r="AF14" s="70" t="s">
        <v>39</v>
      </c>
      <c r="AG14" s="70" t="s">
        <v>39</v>
      </c>
      <c r="AH14" s="70" t="s">
        <v>39</v>
      </c>
      <c r="AI14" s="70" t="s">
        <v>39</v>
      </c>
      <c r="AJ14" s="70" t="s">
        <v>39</v>
      </c>
      <c r="AK14" s="70" t="s">
        <v>39</v>
      </c>
      <c r="AL14" s="70" t="s">
        <v>39</v>
      </c>
      <c r="AM14" s="70" t="s">
        <v>39</v>
      </c>
      <c r="AN14" s="70" t="s">
        <v>39</v>
      </c>
      <c r="AO14" s="70" t="s">
        <v>39</v>
      </c>
      <c r="AP14" s="70" t="s">
        <v>39</v>
      </c>
      <c r="AR14" s="19"/>
      <c r="AS14" s="19"/>
      <c r="AT14" s="19"/>
      <c r="AU14" s="19"/>
      <c r="AV14" s="19"/>
      <c r="AW14" s="19"/>
      <c r="AX14" s="19"/>
      <c r="AY14" s="19"/>
    </row>
    <row r="15" spans="1:51" s="11" customFormat="1" ht="12.75" x14ac:dyDescent="0.25">
      <c r="B15" s="125" t="s">
        <v>12</v>
      </c>
      <c r="C15" s="127" t="s">
        <v>39</v>
      </c>
      <c r="D15" s="127" t="s">
        <v>39</v>
      </c>
      <c r="E15" s="127" t="s">
        <v>39</v>
      </c>
      <c r="F15" s="127" t="s">
        <v>39</v>
      </c>
      <c r="G15" s="279" t="s">
        <v>39</v>
      </c>
      <c r="H15" s="279" t="s">
        <v>39</v>
      </c>
      <c r="I15" s="279" t="s">
        <v>39</v>
      </c>
      <c r="J15" s="279" t="s">
        <v>39</v>
      </c>
      <c r="K15" s="70" t="s">
        <v>39</v>
      </c>
      <c r="L15" s="70" t="s">
        <v>39</v>
      </c>
      <c r="M15" s="70" t="s">
        <v>39</v>
      </c>
      <c r="N15" s="70" t="s">
        <v>39</v>
      </c>
      <c r="O15" s="70" t="s">
        <v>39</v>
      </c>
      <c r="P15" s="70" t="s">
        <v>39</v>
      </c>
      <c r="Q15" s="70" t="s">
        <v>39</v>
      </c>
      <c r="R15" s="70" t="s">
        <v>39</v>
      </c>
      <c r="S15" s="70" t="s">
        <v>39</v>
      </c>
      <c r="T15" s="70" t="s">
        <v>39</v>
      </c>
      <c r="U15" s="70" t="s">
        <v>39</v>
      </c>
      <c r="V15" s="70" t="s">
        <v>39</v>
      </c>
      <c r="W15" s="70" t="s">
        <v>39</v>
      </c>
      <c r="X15" s="70" t="s">
        <v>39</v>
      </c>
      <c r="Y15" s="70" t="s">
        <v>39</v>
      </c>
      <c r="Z15" s="70" t="s">
        <v>39</v>
      </c>
      <c r="AA15" s="70" t="s">
        <v>39</v>
      </c>
      <c r="AB15" s="70" t="s">
        <v>39</v>
      </c>
      <c r="AC15" s="70" t="s">
        <v>39</v>
      </c>
      <c r="AD15" s="70" t="s">
        <v>39</v>
      </c>
      <c r="AE15" s="70" t="s">
        <v>39</v>
      </c>
      <c r="AF15" s="70" t="s">
        <v>39</v>
      </c>
      <c r="AG15" s="70" t="s">
        <v>39</v>
      </c>
      <c r="AH15" s="70" t="s">
        <v>39</v>
      </c>
      <c r="AI15" s="70" t="s">
        <v>39</v>
      </c>
      <c r="AJ15" s="70" t="s">
        <v>39</v>
      </c>
      <c r="AK15" s="70" t="s">
        <v>39</v>
      </c>
      <c r="AL15" s="70" t="s">
        <v>39</v>
      </c>
      <c r="AM15" s="70" t="s">
        <v>39</v>
      </c>
      <c r="AN15" s="70" t="s">
        <v>39</v>
      </c>
      <c r="AO15" s="70" t="s">
        <v>39</v>
      </c>
      <c r="AP15" s="70" t="s">
        <v>39</v>
      </c>
      <c r="AR15" s="19"/>
      <c r="AS15" s="19"/>
      <c r="AT15" s="19"/>
      <c r="AU15" s="19"/>
      <c r="AV15" s="19"/>
      <c r="AW15" s="19"/>
      <c r="AX15" s="19"/>
      <c r="AY15" s="19"/>
    </row>
    <row r="16" spans="1:51" s="11" customFormat="1" ht="12.75" x14ac:dyDescent="0.25">
      <c r="B16" s="125" t="s">
        <v>13</v>
      </c>
      <c r="C16" s="127" t="s">
        <v>39</v>
      </c>
      <c r="D16" s="127" t="s">
        <v>39</v>
      </c>
      <c r="E16" s="127" t="s">
        <v>39</v>
      </c>
      <c r="F16" s="127" t="s">
        <v>39</v>
      </c>
      <c r="G16" s="279" t="s">
        <v>39</v>
      </c>
      <c r="H16" s="279" t="s">
        <v>39</v>
      </c>
      <c r="I16" s="279" t="s">
        <v>39</v>
      </c>
      <c r="J16" s="279" t="s">
        <v>39</v>
      </c>
      <c r="K16" s="70" t="s">
        <v>39</v>
      </c>
      <c r="L16" s="70" t="s">
        <v>39</v>
      </c>
      <c r="M16" s="70" t="s">
        <v>39</v>
      </c>
      <c r="N16" s="70" t="s">
        <v>39</v>
      </c>
      <c r="O16" s="70" t="s">
        <v>39</v>
      </c>
      <c r="P16" s="70" t="s">
        <v>39</v>
      </c>
      <c r="Q16" s="70" t="s">
        <v>39</v>
      </c>
      <c r="R16" s="70" t="s">
        <v>39</v>
      </c>
      <c r="S16" s="70" t="s">
        <v>39</v>
      </c>
      <c r="T16" s="70" t="s">
        <v>39</v>
      </c>
      <c r="U16" s="70" t="s">
        <v>39</v>
      </c>
      <c r="V16" s="70" t="s">
        <v>39</v>
      </c>
      <c r="W16" s="70" t="s">
        <v>39</v>
      </c>
      <c r="X16" s="70" t="s">
        <v>39</v>
      </c>
      <c r="Y16" s="70" t="s">
        <v>39</v>
      </c>
      <c r="Z16" s="70" t="s">
        <v>39</v>
      </c>
      <c r="AA16" s="70" t="s">
        <v>39</v>
      </c>
      <c r="AB16" s="70" t="s">
        <v>39</v>
      </c>
      <c r="AC16" s="70" t="s">
        <v>39</v>
      </c>
      <c r="AD16" s="70" t="s">
        <v>39</v>
      </c>
      <c r="AE16" s="70" t="s">
        <v>39</v>
      </c>
      <c r="AF16" s="70" t="s">
        <v>39</v>
      </c>
      <c r="AG16" s="70" t="s">
        <v>39</v>
      </c>
      <c r="AH16" s="70" t="s">
        <v>39</v>
      </c>
      <c r="AI16" s="70" t="s">
        <v>39</v>
      </c>
      <c r="AJ16" s="70" t="s">
        <v>39</v>
      </c>
      <c r="AK16" s="70" t="s">
        <v>39</v>
      </c>
      <c r="AL16" s="70" t="s">
        <v>39</v>
      </c>
      <c r="AM16" s="70" t="s">
        <v>39</v>
      </c>
      <c r="AN16" s="70" t="s">
        <v>39</v>
      </c>
      <c r="AO16" s="70" t="s">
        <v>39</v>
      </c>
      <c r="AP16" s="70" t="s">
        <v>39</v>
      </c>
      <c r="AR16" s="19"/>
      <c r="AS16" s="19"/>
      <c r="AT16" s="19"/>
      <c r="AU16" s="19"/>
      <c r="AV16" s="19"/>
      <c r="AW16" s="19"/>
      <c r="AX16" s="19"/>
      <c r="AY16" s="19"/>
    </row>
    <row r="17" spans="1:51" s="71" customFormat="1" ht="12.75" x14ac:dyDescent="0.25">
      <c r="A17" s="78"/>
      <c r="B17" s="129" t="s">
        <v>14</v>
      </c>
      <c r="C17" s="230">
        <v>44718.079949999999</v>
      </c>
      <c r="D17" s="230">
        <v>3610504810.2399998</v>
      </c>
      <c r="E17" s="230">
        <v>242843558.33000001</v>
      </c>
      <c r="F17" s="230">
        <v>795883190.03999996</v>
      </c>
      <c r="G17" s="230">
        <v>41081.258283000003</v>
      </c>
      <c r="H17" s="230">
        <v>3317254133.9400001</v>
      </c>
      <c r="I17" s="230">
        <v>210679130.49000001</v>
      </c>
      <c r="J17" s="230">
        <v>697771953.52999997</v>
      </c>
      <c r="K17" s="130">
        <v>41419.040923</v>
      </c>
      <c r="L17" s="130">
        <v>2808539721.9499998</v>
      </c>
      <c r="M17" s="130">
        <v>196435426.11000001</v>
      </c>
      <c r="N17" s="130">
        <v>212566389.16</v>
      </c>
      <c r="O17" s="130">
        <v>40306.986303999998</v>
      </c>
      <c r="P17" s="130">
        <v>2681984099.3699999</v>
      </c>
      <c r="Q17" s="130">
        <v>155771623.28</v>
      </c>
      <c r="R17" s="130">
        <v>179905448.43000001</v>
      </c>
      <c r="S17" s="130">
        <v>39518.993399999999</v>
      </c>
      <c r="T17" s="130">
        <v>2603184341</v>
      </c>
      <c r="U17" s="130">
        <v>121562830.09999999</v>
      </c>
      <c r="V17" s="130">
        <v>174155324</v>
      </c>
      <c r="W17" s="130">
        <v>38874.11768398156</v>
      </c>
      <c r="X17" s="130">
        <v>2508876420.4500003</v>
      </c>
      <c r="Y17" s="130">
        <v>90797682.659999996</v>
      </c>
      <c r="Z17" s="130">
        <v>167054296.02000001</v>
      </c>
      <c r="AA17" s="130">
        <v>38287.800091999998</v>
      </c>
      <c r="AB17" s="130">
        <v>2470269733.3600001</v>
      </c>
      <c r="AC17" s="130">
        <v>74605873.129999995</v>
      </c>
      <c r="AD17" s="130">
        <v>148156882.74000001</v>
      </c>
      <c r="AE17" s="130">
        <v>38271.403909000001</v>
      </c>
      <c r="AF17" s="130">
        <v>2465904006.4699998</v>
      </c>
      <c r="AG17" s="130">
        <v>77512147.379999995</v>
      </c>
      <c r="AH17" s="130">
        <v>153270247.84999999</v>
      </c>
      <c r="AI17" s="130">
        <v>37123.156529</v>
      </c>
      <c r="AJ17" s="130">
        <v>2411233610.8699999</v>
      </c>
      <c r="AK17" s="130">
        <v>77051509.900000006</v>
      </c>
      <c r="AL17" s="130">
        <v>145862285.88</v>
      </c>
      <c r="AM17" s="130">
        <v>36453.932477000002</v>
      </c>
      <c r="AN17" s="130">
        <v>2330820721.04</v>
      </c>
      <c r="AO17" s="130">
        <v>80579477.260000005</v>
      </c>
      <c r="AP17" s="130">
        <v>136149123.12</v>
      </c>
      <c r="AV17" s="19"/>
      <c r="AW17" s="19"/>
      <c r="AX17" s="19"/>
      <c r="AY17" s="19"/>
    </row>
    <row r="18" spans="1:51" s="71" customFormat="1" ht="12.75" x14ac:dyDescent="0.25">
      <c r="A18" s="78"/>
      <c r="B18" s="129" t="s">
        <v>18</v>
      </c>
      <c r="C18" s="230">
        <v>47626.932581000001</v>
      </c>
      <c r="D18" s="230">
        <v>2068810147.1800001</v>
      </c>
      <c r="E18" s="230">
        <v>91049652.180000007</v>
      </c>
      <c r="F18" s="230">
        <v>171013977.47999999</v>
      </c>
      <c r="G18" s="230">
        <v>45885.47006</v>
      </c>
      <c r="H18" s="230">
        <v>1836654872.0599999</v>
      </c>
      <c r="I18" s="230">
        <v>73053996.379999995</v>
      </c>
      <c r="J18" s="230">
        <v>119385165.39</v>
      </c>
      <c r="K18" s="130">
        <v>45795.549867000002</v>
      </c>
      <c r="L18" s="130">
        <v>1684976655.4000001</v>
      </c>
      <c r="M18" s="130">
        <v>42377022.009999998</v>
      </c>
      <c r="N18" s="130">
        <v>50324325.859999999</v>
      </c>
      <c r="O18" s="130">
        <v>45090.104802000002</v>
      </c>
      <c r="P18" s="130">
        <v>1600704330.4100001</v>
      </c>
      <c r="Q18" s="130">
        <v>33895703.100000001</v>
      </c>
      <c r="R18" s="130">
        <v>36929810.119999997</v>
      </c>
      <c r="S18" s="130">
        <v>44249.275900000001</v>
      </c>
      <c r="T18" s="130">
        <v>1525289002</v>
      </c>
      <c r="U18" s="130">
        <v>32412273.77</v>
      </c>
      <c r="V18" s="130">
        <v>35225916</v>
      </c>
      <c r="W18" s="130">
        <v>43417.025879150387</v>
      </c>
      <c r="X18" s="130">
        <v>1443876433.4099998</v>
      </c>
      <c r="Y18" s="130">
        <v>25707079.940000001</v>
      </c>
      <c r="Z18" s="130">
        <v>33786663.010000005</v>
      </c>
      <c r="AA18" s="130">
        <v>42610.449532999999</v>
      </c>
      <c r="AB18" s="130">
        <v>1409863169.73</v>
      </c>
      <c r="AC18" s="130">
        <v>20634327.129999999</v>
      </c>
      <c r="AD18" s="130">
        <v>30920245.449999999</v>
      </c>
      <c r="AE18" s="130">
        <v>42456.163355999997</v>
      </c>
      <c r="AF18" s="130">
        <v>1426487640.7</v>
      </c>
      <c r="AG18" s="130">
        <v>20861986.300000001</v>
      </c>
      <c r="AH18" s="130">
        <v>32753708.359999999</v>
      </c>
      <c r="AI18" s="130">
        <v>40926.853238999996</v>
      </c>
      <c r="AJ18" s="130">
        <v>1381866570.28</v>
      </c>
      <c r="AK18" s="130">
        <v>21792826.289999999</v>
      </c>
      <c r="AL18" s="130">
        <v>31110211.82</v>
      </c>
      <c r="AM18" s="130">
        <v>39988.152153000003</v>
      </c>
      <c r="AN18" s="130">
        <v>1339303235.48</v>
      </c>
      <c r="AO18" s="130">
        <v>22351261.32</v>
      </c>
      <c r="AP18" s="130">
        <v>30312376.940000001</v>
      </c>
      <c r="AV18" s="19"/>
      <c r="AW18" s="19"/>
      <c r="AX18" s="19"/>
      <c r="AY18" s="19"/>
    </row>
    <row r="19" spans="1:51" s="11" customFormat="1" ht="12.75" x14ac:dyDescent="0.25">
      <c r="B19" s="125" t="s">
        <v>19</v>
      </c>
      <c r="C19" s="229">
        <v>59523.575556999996</v>
      </c>
      <c r="D19" s="229">
        <v>887612044.21000004</v>
      </c>
      <c r="E19" s="229">
        <v>49830499.32</v>
      </c>
      <c r="F19" s="229">
        <v>82001238.530000001</v>
      </c>
      <c r="G19" s="278">
        <v>56844.074225999997</v>
      </c>
      <c r="H19" s="278">
        <v>865740911.01999998</v>
      </c>
      <c r="I19" s="278">
        <v>39094579.289999999</v>
      </c>
      <c r="J19" s="278">
        <v>65307633.450000003</v>
      </c>
      <c r="K19" s="69">
        <v>56710.154665000002</v>
      </c>
      <c r="L19" s="69">
        <v>846498446.38</v>
      </c>
      <c r="M19" s="69">
        <v>30332417.32</v>
      </c>
      <c r="N19" s="69">
        <v>29896527.489999998</v>
      </c>
      <c r="O19" s="69">
        <v>55163.001895000001</v>
      </c>
      <c r="P19" s="69">
        <v>801231741.24000001</v>
      </c>
      <c r="Q19" s="69">
        <v>25392806.300000001</v>
      </c>
      <c r="R19" s="69">
        <v>28366340.18</v>
      </c>
      <c r="S19" s="69">
        <v>53719.075599999996</v>
      </c>
      <c r="T19" s="69">
        <v>762533367</v>
      </c>
      <c r="U19" s="69">
        <v>22389470.199999999</v>
      </c>
      <c r="V19" s="69">
        <v>27158065</v>
      </c>
      <c r="W19" s="69">
        <v>52732.251534151263</v>
      </c>
      <c r="X19" s="69">
        <v>739172272.88999999</v>
      </c>
      <c r="Y19" s="69">
        <v>18846198.109999999</v>
      </c>
      <c r="Z19" s="69">
        <v>25843883.48</v>
      </c>
      <c r="AA19" s="69">
        <v>51851.810682000003</v>
      </c>
      <c r="AB19" s="69">
        <v>722369980.24000001</v>
      </c>
      <c r="AC19" s="69">
        <v>18633406.289999999</v>
      </c>
      <c r="AD19" s="69">
        <v>24256193.27</v>
      </c>
      <c r="AE19" s="69">
        <v>51737.695096000003</v>
      </c>
      <c r="AF19" s="69">
        <v>710072054.89999998</v>
      </c>
      <c r="AG19" s="69">
        <v>20183035.82</v>
      </c>
      <c r="AH19" s="69">
        <v>24430970.09</v>
      </c>
      <c r="AI19" s="69">
        <v>50096.217381000002</v>
      </c>
      <c r="AJ19" s="69">
        <v>686899098.90999997</v>
      </c>
      <c r="AK19" s="69">
        <v>20182601.920000002</v>
      </c>
      <c r="AL19" s="69">
        <v>23288315.940000001</v>
      </c>
      <c r="AM19" s="69">
        <v>49237.599148000001</v>
      </c>
      <c r="AN19" s="69">
        <v>660498079.48000002</v>
      </c>
      <c r="AO19" s="69">
        <v>21290344.379999999</v>
      </c>
      <c r="AP19" s="69">
        <v>22675515.629999999</v>
      </c>
      <c r="AR19" s="19"/>
      <c r="AS19" s="19"/>
      <c r="AT19" s="19"/>
      <c r="AU19" s="19"/>
      <c r="AV19" s="19"/>
      <c r="AW19" s="19"/>
      <c r="AX19" s="19"/>
      <c r="AY19" s="19"/>
    </row>
    <row r="20" spans="1:51" s="11" customFormat="1" ht="12.75" x14ac:dyDescent="0.25">
      <c r="B20" s="125" t="s">
        <v>20</v>
      </c>
      <c r="C20" s="229">
        <v>78896.298615000007</v>
      </c>
      <c r="D20" s="229">
        <v>1091755736.3499999</v>
      </c>
      <c r="E20" s="229">
        <v>20605511.100000001</v>
      </c>
      <c r="F20" s="229">
        <v>80496395.5</v>
      </c>
      <c r="G20" s="278">
        <v>75529.646093000003</v>
      </c>
      <c r="H20" s="278">
        <v>978278307.09000003</v>
      </c>
      <c r="I20" s="278">
        <v>19537260.5</v>
      </c>
      <c r="J20" s="278">
        <v>60818294.229999997</v>
      </c>
      <c r="K20" s="69">
        <v>75929.786198999995</v>
      </c>
      <c r="L20" s="69">
        <v>885746706.00999999</v>
      </c>
      <c r="M20" s="69">
        <v>4639413.05</v>
      </c>
      <c r="N20" s="69">
        <v>17175058.379999999</v>
      </c>
      <c r="O20" s="69">
        <v>74560.539063000004</v>
      </c>
      <c r="P20" s="69">
        <v>816702621.10000002</v>
      </c>
      <c r="Q20" s="69">
        <v>2470976.85</v>
      </c>
      <c r="R20" s="69">
        <v>12560213.57</v>
      </c>
      <c r="S20" s="69">
        <v>73061.756699999998</v>
      </c>
      <c r="T20" s="69">
        <v>762738746</v>
      </c>
      <c r="U20" s="69">
        <v>2102343.84</v>
      </c>
      <c r="V20" s="69">
        <v>11541117</v>
      </c>
      <c r="W20" s="69">
        <v>71928.190425503446</v>
      </c>
      <c r="X20" s="69">
        <v>723495355.34000003</v>
      </c>
      <c r="Y20" s="69">
        <v>1602495.66</v>
      </c>
      <c r="Z20" s="69">
        <v>11277700.550000001</v>
      </c>
      <c r="AA20" s="69">
        <v>70337.119558999999</v>
      </c>
      <c r="AB20" s="69">
        <v>695846170.88</v>
      </c>
      <c r="AC20" s="69">
        <v>1629466.85</v>
      </c>
      <c r="AD20" s="69">
        <v>9054818.9900000002</v>
      </c>
      <c r="AE20" s="69">
        <v>69881.646345000001</v>
      </c>
      <c r="AF20" s="69">
        <v>687774258.96000004</v>
      </c>
      <c r="AG20" s="69">
        <v>2139844.9500000002</v>
      </c>
      <c r="AH20" s="69">
        <v>10057012.439999999</v>
      </c>
      <c r="AI20" s="69">
        <v>67554.278456</v>
      </c>
      <c r="AJ20" s="69">
        <v>652768800.51999998</v>
      </c>
      <c r="AK20" s="69">
        <v>2145161.86</v>
      </c>
      <c r="AL20" s="69">
        <v>9417198.1799999997</v>
      </c>
      <c r="AM20" s="69">
        <v>66268.941395000002</v>
      </c>
      <c r="AN20" s="69">
        <v>612942242.07000005</v>
      </c>
      <c r="AO20" s="69">
        <v>2182680.3199999998</v>
      </c>
      <c r="AP20" s="69">
        <v>8503864.0899999999</v>
      </c>
      <c r="AR20" s="19"/>
      <c r="AS20" s="19"/>
      <c r="AT20" s="19"/>
      <c r="AU20" s="19"/>
      <c r="AV20" s="19"/>
      <c r="AW20" s="19"/>
      <c r="AX20" s="19"/>
      <c r="AY20" s="19"/>
    </row>
    <row r="21" spans="1:51" s="11" customFormat="1" ht="12.75" x14ac:dyDescent="0.25">
      <c r="B21" s="125" t="s">
        <v>21</v>
      </c>
      <c r="C21" s="229">
        <v>59507.552427000002</v>
      </c>
      <c r="D21" s="229">
        <v>825763770.89999998</v>
      </c>
      <c r="E21" s="229">
        <v>47123765.530000001</v>
      </c>
      <c r="F21" s="229">
        <v>92418994.170000002</v>
      </c>
      <c r="G21" s="278">
        <v>57732.403424999997</v>
      </c>
      <c r="H21" s="278">
        <v>793721913.54999995</v>
      </c>
      <c r="I21" s="278">
        <v>34144444.460000001</v>
      </c>
      <c r="J21" s="278">
        <v>69983543.780000001</v>
      </c>
      <c r="K21" s="69">
        <v>58402.358073000003</v>
      </c>
      <c r="L21" s="69">
        <v>749925472.79999995</v>
      </c>
      <c r="M21" s="69">
        <v>25259046.260000002</v>
      </c>
      <c r="N21" s="69">
        <v>35474741.789999999</v>
      </c>
      <c r="O21" s="69">
        <v>57775.977132</v>
      </c>
      <c r="P21" s="69">
        <v>703915949.88</v>
      </c>
      <c r="Q21" s="69">
        <v>16794396.879999999</v>
      </c>
      <c r="R21" s="69">
        <v>29993888</v>
      </c>
      <c r="S21" s="69">
        <v>56991.750200000002</v>
      </c>
      <c r="T21" s="69">
        <v>671218509</v>
      </c>
      <c r="U21" s="69">
        <v>12719385.970000001</v>
      </c>
      <c r="V21" s="69">
        <v>29151905</v>
      </c>
      <c r="W21" s="69">
        <v>56207.850798846557</v>
      </c>
      <c r="X21" s="69">
        <v>642776279.21999991</v>
      </c>
      <c r="Y21" s="69">
        <v>9136209.1900000013</v>
      </c>
      <c r="Z21" s="69">
        <v>30357088.710000001</v>
      </c>
      <c r="AA21" s="69">
        <v>55208.114995000004</v>
      </c>
      <c r="AB21" s="69">
        <v>639670365.66999996</v>
      </c>
      <c r="AC21" s="69">
        <v>7054767.1600000001</v>
      </c>
      <c r="AD21" s="69">
        <v>20764829.690000001</v>
      </c>
      <c r="AE21" s="69">
        <v>55015.199907000002</v>
      </c>
      <c r="AF21" s="69">
        <v>636653261.72000003</v>
      </c>
      <c r="AG21" s="69">
        <v>7626654.3099999996</v>
      </c>
      <c r="AH21" s="69">
        <v>26410230.789999999</v>
      </c>
      <c r="AI21" s="69">
        <v>53264.188187</v>
      </c>
      <c r="AJ21" s="69">
        <v>622223568.39999998</v>
      </c>
      <c r="AK21" s="69">
        <v>7104091.3600000003</v>
      </c>
      <c r="AL21" s="69">
        <v>24908009.219999999</v>
      </c>
      <c r="AM21" s="69">
        <v>52296.636104999998</v>
      </c>
      <c r="AN21" s="69">
        <v>606807633.65999997</v>
      </c>
      <c r="AO21" s="69">
        <v>7790954.0099999998</v>
      </c>
      <c r="AP21" s="69">
        <v>20731961.129999999</v>
      </c>
      <c r="AR21" s="19"/>
      <c r="AS21" s="19"/>
      <c r="AT21" s="19"/>
      <c r="AU21" s="19"/>
      <c r="AV21" s="19"/>
      <c r="AW21" s="19"/>
      <c r="AX21" s="19"/>
      <c r="AY21" s="19"/>
    </row>
    <row r="22" spans="1:51" s="11" customFormat="1" ht="12.75" x14ac:dyDescent="0.25">
      <c r="B22" s="125" t="s">
        <v>22</v>
      </c>
      <c r="C22" s="229">
        <v>75807.616796000002</v>
      </c>
      <c r="D22" s="229">
        <v>1292053130.26</v>
      </c>
      <c r="E22" s="229">
        <v>25071720.710000001</v>
      </c>
      <c r="F22" s="229">
        <v>117710060.81</v>
      </c>
      <c r="G22" s="278">
        <v>72871.095014999999</v>
      </c>
      <c r="H22" s="278">
        <v>1244920354.6800001</v>
      </c>
      <c r="I22" s="278">
        <v>16161825.699999999</v>
      </c>
      <c r="J22" s="278">
        <v>83324142.400000006</v>
      </c>
      <c r="K22" s="69">
        <v>73240.959778999997</v>
      </c>
      <c r="L22" s="69">
        <v>1170092592.8199999</v>
      </c>
      <c r="M22" s="69">
        <v>8517637.7599999998</v>
      </c>
      <c r="N22" s="69">
        <v>36498512.159999996</v>
      </c>
      <c r="O22" s="69">
        <v>72242.461614</v>
      </c>
      <c r="P22" s="69">
        <v>1099745223.97</v>
      </c>
      <c r="Q22" s="69">
        <v>6147912.5999999996</v>
      </c>
      <c r="R22" s="69">
        <v>33073180.600000001</v>
      </c>
      <c r="S22" s="69">
        <v>71233.949500000002</v>
      </c>
      <c r="T22" s="69">
        <v>1042111637</v>
      </c>
      <c r="U22" s="69">
        <v>5001893.96</v>
      </c>
      <c r="V22" s="69">
        <v>31603459</v>
      </c>
      <c r="W22" s="69">
        <v>70301.666462229507</v>
      </c>
      <c r="X22" s="69">
        <v>997109526.25999987</v>
      </c>
      <c r="Y22" s="69">
        <v>3797479.56</v>
      </c>
      <c r="Z22" s="69">
        <v>33566550</v>
      </c>
      <c r="AA22" s="69">
        <v>68976.034497999994</v>
      </c>
      <c r="AB22" s="69">
        <v>968154777.37</v>
      </c>
      <c r="AC22" s="69">
        <v>3590852.31</v>
      </c>
      <c r="AD22" s="69">
        <v>17361877.879999999</v>
      </c>
      <c r="AE22" s="69">
        <v>68518.026400999996</v>
      </c>
      <c r="AF22" s="69">
        <v>952662920.99000001</v>
      </c>
      <c r="AG22" s="69">
        <v>3952425.03</v>
      </c>
      <c r="AH22" s="69">
        <v>29803791.75</v>
      </c>
      <c r="AI22" s="69">
        <v>66209.158160000006</v>
      </c>
      <c r="AJ22" s="69">
        <v>913748690.17999995</v>
      </c>
      <c r="AK22" s="69">
        <v>4059031.5</v>
      </c>
      <c r="AL22" s="69">
        <v>28572554.93</v>
      </c>
      <c r="AM22" s="69">
        <v>64787.013998000002</v>
      </c>
      <c r="AN22" s="69">
        <v>874472990.55999994</v>
      </c>
      <c r="AO22" s="69">
        <v>3493243.43</v>
      </c>
      <c r="AP22" s="69">
        <v>27156354.16</v>
      </c>
      <c r="AR22" s="19"/>
      <c r="AS22" s="19"/>
      <c r="AT22" s="19"/>
      <c r="AU22" s="19"/>
      <c r="AV22" s="19"/>
      <c r="AW22" s="19"/>
      <c r="AX22" s="19"/>
      <c r="AY22" s="19"/>
    </row>
    <row r="23" spans="1:51" s="11" customFormat="1" ht="12.75" x14ac:dyDescent="0.25">
      <c r="B23" s="125" t="s">
        <v>23</v>
      </c>
      <c r="C23" s="127" t="s">
        <v>39</v>
      </c>
      <c r="D23" s="127" t="s">
        <v>39</v>
      </c>
      <c r="E23" s="127" t="s">
        <v>39</v>
      </c>
      <c r="F23" s="127" t="s">
        <v>39</v>
      </c>
      <c r="G23" s="279" t="s">
        <v>39</v>
      </c>
      <c r="H23" s="279" t="s">
        <v>39</v>
      </c>
      <c r="I23" s="279" t="s">
        <v>39</v>
      </c>
      <c r="J23" s="279" t="s">
        <v>39</v>
      </c>
      <c r="K23" s="70" t="s">
        <v>39</v>
      </c>
      <c r="L23" s="70" t="s">
        <v>39</v>
      </c>
      <c r="M23" s="70" t="s">
        <v>39</v>
      </c>
      <c r="N23" s="70" t="s">
        <v>39</v>
      </c>
      <c r="O23" s="70" t="s">
        <v>39</v>
      </c>
      <c r="P23" s="70" t="s">
        <v>39</v>
      </c>
      <c r="Q23" s="70" t="s">
        <v>39</v>
      </c>
      <c r="R23" s="70" t="s">
        <v>39</v>
      </c>
      <c r="S23" s="70" t="s">
        <v>39</v>
      </c>
      <c r="T23" s="70" t="s">
        <v>39</v>
      </c>
      <c r="U23" s="70" t="s">
        <v>39</v>
      </c>
      <c r="V23" s="70" t="s">
        <v>39</v>
      </c>
      <c r="W23" s="70" t="s">
        <v>39</v>
      </c>
      <c r="X23" s="70" t="s">
        <v>39</v>
      </c>
      <c r="Y23" s="70" t="s">
        <v>39</v>
      </c>
      <c r="Z23" s="70" t="s">
        <v>39</v>
      </c>
      <c r="AA23" s="70" t="s">
        <v>39</v>
      </c>
      <c r="AB23" s="70" t="s">
        <v>39</v>
      </c>
      <c r="AC23" s="70" t="s">
        <v>39</v>
      </c>
      <c r="AD23" s="70" t="s">
        <v>39</v>
      </c>
      <c r="AE23" s="70" t="s">
        <v>39</v>
      </c>
      <c r="AF23" s="70" t="s">
        <v>39</v>
      </c>
      <c r="AG23" s="70" t="s">
        <v>39</v>
      </c>
      <c r="AH23" s="70" t="s">
        <v>39</v>
      </c>
      <c r="AI23" s="70" t="s">
        <v>39</v>
      </c>
      <c r="AJ23" s="70" t="s">
        <v>39</v>
      </c>
      <c r="AK23" s="70" t="s">
        <v>39</v>
      </c>
      <c r="AL23" s="70" t="s">
        <v>39</v>
      </c>
      <c r="AM23" s="70" t="s">
        <v>39</v>
      </c>
      <c r="AN23" s="70" t="s">
        <v>39</v>
      </c>
      <c r="AO23" s="70" t="s">
        <v>39</v>
      </c>
      <c r="AP23" s="70" t="s">
        <v>39</v>
      </c>
      <c r="AR23" s="19"/>
      <c r="AS23" s="19"/>
      <c r="AT23" s="19"/>
      <c r="AU23" s="19"/>
      <c r="AV23" s="19"/>
      <c r="AW23" s="19"/>
      <c r="AX23" s="19"/>
      <c r="AY23" s="19"/>
    </row>
    <row r="24" spans="1:51" s="71" customFormat="1" ht="12.75" x14ac:dyDescent="0.25">
      <c r="B24" s="129" t="s">
        <v>24</v>
      </c>
      <c r="C24" s="230">
        <v>68683.154649999997</v>
      </c>
      <c r="D24" s="230">
        <v>4097999361.5700002</v>
      </c>
      <c r="E24" s="230">
        <v>142641807.11000001</v>
      </c>
      <c r="F24" s="230">
        <v>372670603.04000002</v>
      </c>
      <c r="G24" s="230">
        <v>65815.452522000007</v>
      </c>
      <c r="H24" s="230">
        <v>3883688680.4899998</v>
      </c>
      <c r="I24" s="230">
        <v>108955383.75</v>
      </c>
      <c r="J24" s="230">
        <v>279485080.83999997</v>
      </c>
      <c r="K24" s="130">
        <v>65933.314916000003</v>
      </c>
      <c r="L24" s="130">
        <v>3653066281.3699999</v>
      </c>
      <c r="M24" s="130">
        <v>68751419.400000006</v>
      </c>
      <c r="N24" s="130">
        <v>119054965.13</v>
      </c>
      <c r="O24" s="130">
        <v>64720.203634999998</v>
      </c>
      <c r="P24" s="130">
        <v>3422372257.0100002</v>
      </c>
      <c r="Q24" s="130">
        <v>50807581.149999999</v>
      </c>
      <c r="R24" s="130">
        <v>103995899.90000001</v>
      </c>
      <c r="S24" s="130">
        <v>63474.793400000002</v>
      </c>
      <c r="T24" s="130">
        <v>3239368367</v>
      </c>
      <c r="U24" s="130">
        <v>42222162.439999998</v>
      </c>
      <c r="V24" s="130">
        <v>99470144</v>
      </c>
      <c r="W24" s="130">
        <v>62451.538718954136</v>
      </c>
      <c r="X24" s="130">
        <v>3103305293.8200002</v>
      </c>
      <c r="Y24" s="130">
        <v>33383661.59</v>
      </c>
      <c r="Z24" s="130">
        <v>101048884.38000001</v>
      </c>
      <c r="AA24" s="130">
        <v>61224.412255000003</v>
      </c>
      <c r="AB24" s="130">
        <v>3026828614.0500002</v>
      </c>
      <c r="AC24" s="130">
        <v>30911008.300000001</v>
      </c>
      <c r="AD24" s="130">
        <v>71442198.569999993</v>
      </c>
      <c r="AE24" s="130">
        <v>60929.407072000002</v>
      </c>
      <c r="AF24" s="130">
        <v>2988236227.8200002</v>
      </c>
      <c r="AG24" s="130">
        <v>33904431.829999998</v>
      </c>
      <c r="AH24" s="130">
        <v>90706558.900000006</v>
      </c>
      <c r="AI24" s="130">
        <v>58881.523742999998</v>
      </c>
      <c r="AJ24" s="130">
        <v>2876569012.4400001</v>
      </c>
      <c r="AK24" s="130">
        <v>33494953.140000001</v>
      </c>
      <c r="AL24" s="130">
        <v>86192790.969999999</v>
      </c>
      <c r="AM24" s="130">
        <v>57718.714706999999</v>
      </c>
      <c r="AN24" s="130">
        <v>2755570446.8800001</v>
      </c>
      <c r="AO24" s="130">
        <v>34758976.579999998</v>
      </c>
      <c r="AP24" s="130">
        <v>79075362.920000002</v>
      </c>
      <c r="AV24" s="19"/>
      <c r="AW24" s="19"/>
      <c r="AX24" s="19"/>
      <c r="AY24" s="19"/>
    </row>
    <row r="25" spans="1:51" s="71" customFormat="1" ht="25.5" x14ac:dyDescent="0.25">
      <c r="B25" s="241" t="s">
        <v>175</v>
      </c>
      <c r="C25" s="257">
        <v>108497.574362</v>
      </c>
      <c r="D25" s="257">
        <v>230882316.59999999</v>
      </c>
      <c r="E25" s="257">
        <v>6100663.96</v>
      </c>
      <c r="F25" s="257">
        <v>45794568.689999998</v>
      </c>
      <c r="G25" s="257">
        <v>107798.566882</v>
      </c>
      <c r="H25" s="257">
        <v>221098717.47</v>
      </c>
      <c r="I25" s="257">
        <v>5342559.66</v>
      </c>
      <c r="J25" s="257">
        <v>41906236.719999999</v>
      </c>
      <c r="K25" s="258">
        <v>108748.71399800001</v>
      </c>
      <c r="L25" s="258">
        <v>207118603.05000001</v>
      </c>
      <c r="M25" s="258">
        <v>4390771.0599999996</v>
      </c>
      <c r="N25" s="258">
        <v>31754321.16</v>
      </c>
      <c r="O25" s="258">
        <v>104484.020907</v>
      </c>
      <c r="P25" s="258">
        <v>194972200.56999999</v>
      </c>
      <c r="Q25" s="258">
        <v>3618560.29</v>
      </c>
      <c r="R25" s="258">
        <v>31536538.039999999</v>
      </c>
      <c r="S25" s="258">
        <v>100154.591</v>
      </c>
      <c r="T25" s="258">
        <v>179003669</v>
      </c>
      <c r="U25" s="258">
        <v>3617626.14</v>
      </c>
      <c r="V25" s="258">
        <v>27592129</v>
      </c>
      <c r="W25" s="258">
        <v>99922.13221405918</v>
      </c>
      <c r="X25" s="258">
        <v>176425703.03</v>
      </c>
      <c r="Y25" s="258">
        <v>3294590.17</v>
      </c>
      <c r="Z25" s="258">
        <v>27114032.480000004</v>
      </c>
      <c r="AA25" s="258">
        <v>99550.358674000003</v>
      </c>
      <c r="AB25" s="258">
        <v>173754844.28999999</v>
      </c>
      <c r="AC25" s="258">
        <v>3569632.86</v>
      </c>
      <c r="AD25" s="258">
        <v>27299933.210000001</v>
      </c>
      <c r="AE25" s="258">
        <v>99319.383358000006</v>
      </c>
      <c r="AF25" s="258">
        <v>165562669.71000001</v>
      </c>
      <c r="AG25" s="258">
        <v>4057197.04</v>
      </c>
      <c r="AH25" s="258">
        <v>26533432.02</v>
      </c>
      <c r="AI25" s="258">
        <v>95449.958717000001</v>
      </c>
      <c r="AJ25" s="258">
        <v>156361463.87</v>
      </c>
      <c r="AK25" s="258">
        <v>4186141.05</v>
      </c>
      <c r="AL25" s="258">
        <v>24887864.780000001</v>
      </c>
      <c r="AM25" s="258">
        <v>90298.91373</v>
      </c>
      <c r="AN25" s="258">
        <v>147928687.22999999</v>
      </c>
      <c r="AO25" s="258">
        <v>4936192.25</v>
      </c>
      <c r="AP25" s="258">
        <v>21778269.25</v>
      </c>
      <c r="AV25" s="19"/>
      <c r="AW25" s="19"/>
      <c r="AX25" s="19"/>
      <c r="AY25" s="19"/>
    </row>
    <row r="26" spans="1:51" s="71" customFormat="1" ht="12.75" x14ac:dyDescent="0.25">
      <c r="B26" s="129" t="s">
        <v>35</v>
      </c>
      <c r="C26" s="230">
        <v>103886.31277</v>
      </c>
      <c r="D26" s="230">
        <v>1133831327.28</v>
      </c>
      <c r="E26" s="230">
        <v>55352716.149999999</v>
      </c>
      <c r="F26" s="230">
        <v>118367407.31</v>
      </c>
      <c r="G26" s="230">
        <v>103948.59767</v>
      </c>
      <c r="H26" s="230">
        <v>1051168799.51</v>
      </c>
      <c r="I26" s="230">
        <v>116920387.91</v>
      </c>
      <c r="J26" s="230">
        <v>89480721.489999995</v>
      </c>
      <c r="K26" s="130">
        <v>102469.994039</v>
      </c>
      <c r="L26" s="130">
        <v>963910127.36000001</v>
      </c>
      <c r="M26" s="130">
        <v>0</v>
      </c>
      <c r="N26" s="130">
        <v>48057112.659999996</v>
      </c>
      <c r="O26" s="130">
        <v>99830.821347999998</v>
      </c>
      <c r="P26" s="130">
        <v>923671124.32000005</v>
      </c>
      <c r="Q26" s="130">
        <v>0</v>
      </c>
      <c r="R26" s="130">
        <v>45061806.149999999</v>
      </c>
      <c r="S26" s="130">
        <v>97675.690300000002</v>
      </c>
      <c r="T26" s="130">
        <v>910864436</v>
      </c>
      <c r="U26" s="130">
        <v>0</v>
      </c>
      <c r="V26" s="130">
        <v>41765985</v>
      </c>
      <c r="W26" s="130">
        <v>94829.856874556775</v>
      </c>
      <c r="X26" s="130">
        <v>924598148.14999998</v>
      </c>
      <c r="Y26" s="130">
        <v>0</v>
      </c>
      <c r="Z26" s="130">
        <v>35727951.310000002</v>
      </c>
      <c r="AA26" s="130">
        <v>92969.208083999998</v>
      </c>
      <c r="AB26" s="130">
        <v>981992881.60000002</v>
      </c>
      <c r="AC26" s="130">
        <v>0</v>
      </c>
      <c r="AD26" s="130">
        <v>38158728.310000002</v>
      </c>
      <c r="AE26" s="130">
        <v>92089.244311999995</v>
      </c>
      <c r="AF26" s="130">
        <v>1040094057.12</v>
      </c>
      <c r="AG26" s="130">
        <v>0</v>
      </c>
      <c r="AH26" s="130">
        <v>47910227.479999997</v>
      </c>
      <c r="AI26" s="130">
        <v>89017.753670000006</v>
      </c>
      <c r="AJ26" s="130">
        <v>1045183514.74</v>
      </c>
      <c r="AK26" s="130">
        <v>0</v>
      </c>
      <c r="AL26" s="130">
        <v>49483439.780000001</v>
      </c>
      <c r="AM26" s="130">
        <v>86917.465607000006</v>
      </c>
      <c r="AN26" s="130">
        <v>1020750623.55</v>
      </c>
      <c r="AO26" s="130">
        <v>0</v>
      </c>
      <c r="AP26" s="130">
        <v>43597889.520000003</v>
      </c>
      <c r="AV26" s="19"/>
      <c r="AW26" s="19"/>
      <c r="AX26" s="19"/>
      <c r="AY26" s="19"/>
    </row>
    <row r="27" spans="1:51" s="71" customFormat="1" ht="12.75" x14ac:dyDescent="0.25">
      <c r="B27" s="265" t="s">
        <v>179</v>
      </c>
      <c r="C27" s="266">
        <v>63072.604998000003</v>
      </c>
      <c r="D27" s="266">
        <v>50666355.810000002</v>
      </c>
      <c r="E27" s="266">
        <v>3294471.13</v>
      </c>
      <c r="F27" s="266">
        <v>9392772.6300000008</v>
      </c>
      <c r="G27" s="289">
        <v>59917.594469999996</v>
      </c>
      <c r="H27" s="289">
        <v>7064455.25</v>
      </c>
      <c r="I27" s="289">
        <v>468160.03</v>
      </c>
      <c r="J27" s="289">
        <v>687552.75</v>
      </c>
      <c r="K27" s="289" t="s">
        <v>39</v>
      </c>
      <c r="L27" s="289" t="s">
        <v>39</v>
      </c>
      <c r="M27" s="289" t="s">
        <v>39</v>
      </c>
      <c r="N27" s="289" t="s">
        <v>39</v>
      </c>
      <c r="O27" s="289" t="s">
        <v>39</v>
      </c>
      <c r="P27" s="289" t="s">
        <v>39</v>
      </c>
      <c r="Q27" s="289" t="s">
        <v>39</v>
      </c>
      <c r="R27" s="289" t="s">
        <v>39</v>
      </c>
      <c r="S27" s="289" t="s">
        <v>39</v>
      </c>
      <c r="T27" s="289" t="s">
        <v>39</v>
      </c>
      <c r="U27" s="289" t="s">
        <v>39</v>
      </c>
      <c r="V27" s="289" t="s">
        <v>39</v>
      </c>
      <c r="W27" s="289" t="s">
        <v>39</v>
      </c>
      <c r="X27" s="289" t="s">
        <v>39</v>
      </c>
      <c r="Y27" s="289" t="s">
        <v>39</v>
      </c>
      <c r="Z27" s="289" t="s">
        <v>39</v>
      </c>
      <c r="AA27" s="289" t="s">
        <v>39</v>
      </c>
      <c r="AB27" s="289" t="s">
        <v>39</v>
      </c>
      <c r="AC27" s="289" t="s">
        <v>39</v>
      </c>
      <c r="AD27" s="289" t="s">
        <v>39</v>
      </c>
      <c r="AE27" s="289" t="s">
        <v>39</v>
      </c>
      <c r="AF27" s="289" t="s">
        <v>39</v>
      </c>
      <c r="AG27" s="289" t="s">
        <v>39</v>
      </c>
      <c r="AH27" s="289" t="s">
        <v>39</v>
      </c>
      <c r="AI27" s="289" t="s">
        <v>39</v>
      </c>
      <c r="AJ27" s="289" t="s">
        <v>39</v>
      </c>
      <c r="AK27" s="289" t="s">
        <v>39</v>
      </c>
      <c r="AL27" s="289" t="s">
        <v>39</v>
      </c>
      <c r="AM27" s="289" t="s">
        <v>39</v>
      </c>
      <c r="AN27" s="289" t="s">
        <v>39</v>
      </c>
      <c r="AO27" s="289" t="s">
        <v>39</v>
      </c>
      <c r="AP27" s="289" t="s">
        <v>39</v>
      </c>
      <c r="AV27" s="19"/>
      <c r="AW27" s="19"/>
      <c r="AX27" s="19"/>
      <c r="AY27" s="19"/>
    </row>
    <row r="28" spans="1:51" s="72" customFormat="1" ht="15.75" thickBot="1" x14ac:dyDescent="0.3">
      <c r="B28" s="131" t="s">
        <v>44</v>
      </c>
      <c r="C28" s="231">
        <v>61225.919118999998</v>
      </c>
      <c r="D28" s="231">
        <v>16309293581.889999</v>
      </c>
      <c r="E28" s="231">
        <v>1022926338.52</v>
      </c>
      <c r="F28" s="231">
        <v>2782691653.9499998</v>
      </c>
      <c r="G28" s="231">
        <v>57937.930870999997</v>
      </c>
      <c r="H28" s="231">
        <v>15170188967.75</v>
      </c>
      <c r="I28" s="231">
        <v>952309857.65999997</v>
      </c>
      <c r="J28" s="231">
        <v>2119557094.8499999</v>
      </c>
      <c r="K28" s="132">
        <v>58483.840649999998</v>
      </c>
      <c r="L28" s="132">
        <v>13933700718.76</v>
      </c>
      <c r="M28" s="132">
        <v>698053500.96000004</v>
      </c>
      <c r="N28" s="132">
        <v>861192636.61000001</v>
      </c>
      <c r="O28" s="132">
        <v>57075.154334999999</v>
      </c>
      <c r="P28" s="132">
        <v>13211290781.780001</v>
      </c>
      <c r="Q28" s="132">
        <v>564999476.82000005</v>
      </c>
      <c r="R28" s="132">
        <v>754225235.24000001</v>
      </c>
      <c r="S28" s="132">
        <v>55602.374300000003</v>
      </c>
      <c r="T28" s="132">
        <v>12615835890</v>
      </c>
      <c r="U28" s="132">
        <v>470030987</v>
      </c>
      <c r="V28" s="132">
        <v>714868417</v>
      </c>
      <c r="W28" s="132">
        <v>54693.824380218757</v>
      </c>
      <c r="X28" s="132">
        <v>12160252897.970001</v>
      </c>
      <c r="Y28" s="132">
        <v>375205604.81999999</v>
      </c>
      <c r="Z28" s="132">
        <v>687265644.06999993</v>
      </c>
      <c r="AA28" s="132">
        <v>53729.883315999999</v>
      </c>
      <c r="AB28" s="132">
        <v>11967273771.940001</v>
      </c>
      <c r="AC28" s="132">
        <v>325141726.54000002</v>
      </c>
      <c r="AD28" s="132">
        <v>615710852.54999995</v>
      </c>
      <c r="AE28" s="132">
        <v>53585.009706999997</v>
      </c>
      <c r="AF28" s="132">
        <v>11918109315</v>
      </c>
      <c r="AG28" s="132">
        <v>339851189.04000002</v>
      </c>
      <c r="AH28" s="132">
        <v>644749401.27999997</v>
      </c>
      <c r="AI28" s="132">
        <v>51809.746513999999</v>
      </c>
      <c r="AJ28" s="132">
        <v>11555274238.65</v>
      </c>
      <c r="AK28" s="132">
        <v>343041214.01999998</v>
      </c>
      <c r="AL28" s="132">
        <v>608551391.83000004</v>
      </c>
      <c r="AM28" s="132">
        <v>50722.829246000001</v>
      </c>
      <c r="AN28" s="132">
        <v>11139333788.129999</v>
      </c>
      <c r="AO28" s="132">
        <v>359504216.72000003</v>
      </c>
      <c r="AP28" s="132">
        <v>588248732.97000003</v>
      </c>
      <c r="AV28" s="19"/>
      <c r="AW28" s="19"/>
      <c r="AX28" s="19"/>
      <c r="AY28" s="19"/>
    </row>
    <row r="29" spans="1:51" s="12" customFormat="1" ht="331.5" customHeight="1" thickBot="1" x14ac:dyDescent="0.3">
      <c r="A29" s="12" t="s">
        <v>45</v>
      </c>
      <c r="B29" s="77"/>
      <c r="C29" s="318" t="s">
        <v>209</v>
      </c>
      <c r="D29" s="318"/>
      <c r="E29" s="318"/>
      <c r="F29" s="318"/>
      <c r="G29" s="318" t="s">
        <v>194</v>
      </c>
      <c r="H29" s="318"/>
      <c r="I29" s="318"/>
      <c r="J29" s="318"/>
      <c r="K29" s="318" t="s">
        <v>174</v>
      </c>
      <c r="L29" s="318"/>
      <c r="M29" s="318"/>
      <c r="N29" s="318"/>
      <c r="O29" s="318" t="s">
        <v>177</v>
      </c>
      <c r="P29" s="318"/>
      <c r="Q29" s="318"/>
      <c r="R29" s="318"/>
      <c r="S29" s="318" t="s">
        <v>171</v>
      </c>
      <c r="T29" s="318"/>
      <c r="U29" s="318"/>
      <c r="V29" s="318"/>
      <c r="W29" s="318" t="s">
        <v>170</v>
      </c>
      <c r="X29" s="318"/>
      <c r="Y29" s="318"/>
      <c r="Z29" s="318"/>
      <c r="AA29" s="318" t="s">
        <v>160</v>
      </c>
      <c r="AB29" s="318"/>
      <c r="AC29" s="318"/>
      <c r="AD29" s="318"/>
      <c r="AE29" s="315"/>
      <c r="AF29" s="315"/>
      <c r="AG29" s="315"/>
      <c r="AH29" s="315"/>
      <c r="AI29" s="315" t="s">
        <v>88</v>
      </c>
      <c r="AJ29" s="315"/>
      <c r="AK29" s="315"/>
      <c r="AL29" s="315"/>
      <c r="AM29" s="315" t="s">
        <v>176</v>
      </c>
      <c r="AN29" s="315"/>
      <c r="AO29" s="315"/>
      <c r="AP29" s="315"/>
    </row>
    <row r="30" spans="1:51" s="11" customFormat="1" ht="53.25" customHeight="1" x14ac:dyDescent="0.25">
      <c r="A30" s="11" t="s">
        <v>0</v>
      </c>
      <c r="B30" s="123" t="s">
        <v>207</v>
      </c>
      <c r="C30" s="123"/>
      <c r="D30" s="295"/>
      <c r="E30" s="295"/>
      <c r="F30" s="123"/>
      <c r="G30" s="123"/>
      <c r="H30" s="123"/>
      <c r="I30" s="123"/>
      <c r="J30" s="123"/>
      <c r="K30" s="123"/>
      <c r="L30" s="123"/>
      <c r="M30" s="123"/>
      <c r="N30" s="123"/>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row>
    <row r="31" spans="1:51" ht="11.25" customHeight="1" x14ac:dyDescent="0.25">
      <c r="B31" s="124"/>
      <c r="C31" s="296"/>
      <c r="D31" s="296"/>
      <c r="E31" s="296"/>
      <c r="F31" s="124"/>
      <c r="G31" s="124"/>
      <c r="H31" s="124"/>
      <c r="I31" s="124"/>
      <c r="J31" s="124"/>
      <c r="K31" s="124"/>
      <c r="L31" s="124"/>
      <c r="M31" s="124"/>
      <c r="N31" s="124"/>
    </row>
    <row r="32" spans="1:51" x14ac:dyDescent="0.25">
      <c r="C32" s="298"/>
      <c r="D32" s="298"/>
    </row>
    <row r="33" spans="4:4" x14ac:dyDescent="0.25">
      <c r="D33" s="297"/>
    </row>
  </sheetData>
  <mergeCells count="11">
    <mergeCell ref="AI29:AL29"/>
    <mergeCell ref="AM29:AP29"/>
    <mergeCell ref="B2:B3"/>
    <mergeCell ref="W29:Z29"/>
    <mergeCell ref="AA29:AD29"/>
    <mergeCell ref="AE29:AH29"/>
    <mergeCell ref="C29:F29"/>
    <mergeCell ref="S29:V29"/>
    <mergeCell ref="O29:R29"/>
    <mergeCell ref="G29:J29"/>
    <mergeCell ref="K29:N29"/>
  </mergeCells>
  <pageMargins left="0.70866141732283472" right="0.70866141732283472" top="0.74803149606299213" bottom="0.74803149606299213" header="0.31496062992125984" footer="0.31496062992125984"/>
  <pageSetup paperSize="5" scale="63" fitToWidth="0" orientation="landscape" r:id="rId1"/>
  <headerFooter alignWithMargins="0">
    <oddHeader>&amp;R&amp;A</oddHeader>
    <oddFooter>&amp;R&amp;G</oddFooter>
  </headerFooter>
  <colBreaks count="5" manualBreakCount="5">
    <brk id="10" max="1048575" man="1"/>
    <brk id="18" max="1048575" man="1"/>
    <brk id="26" max="1048575" man="1"/>
    <brk id="34" max="1048575" man="1"/>
    <brk id="42" max="43"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20</vt:i4>
      </vt:variant>
    </vt:vector>
  </HeadingPairs>
  <TitlesOfParts>
    <vt:vector size="27" baseType="lpstr">
      <vt:lpstr>Introduction</vt:lpstr>
      <vt:lpstr>Modifications</vt:lpstr>
      <vt:lpstr>Feuille A</vt:lpstr>
      <vt:lpstr>Feuille A - 2</vt:lpstr>
      <vt:lpstr>Feuille B</vt:lpstr>
      <vt:lpstr>Feuille C</vt:lpstr>
      <vt:lpstr>Feuille D</vt:lpstr>
      <vt:lpstr>'Feuille B'!Impression_des_titres</vt:lpstr>
      <vt:lpstr>'Feuille D'!Impression_des_titres</vt:lpstr>
      <vt:lpstr>'Feuille A'!Print_Area</vt:lpstr>
      <vt:lpstr>'Feuille A - 2'!Print_Area</vt:lpstr>
      <vt:lpstr>'Feuille B'!Print_Area</vt:lpstr>
      <vt:lpstr>'Feuille C'!Print_Area</vt:lpstr>
      <vt:lpstr>'Feuille D'!Print_Area</vt:lpstr>
      <vt:lpstr>Introduction!Print_Area</vt:lpstr>
      <vt:lpstr>Modifications!Print_Area</vt:lpstr>
      <vt:lpstr>'Feuille A'!Print_Titles</vt:lpstr>
      <vt:lpstr>'Feuille A - 2'!Print_Titles</vt:lpstr>
      <vt:lpstr>'Feuille B'!Print_Titles</vt:lpstr>
      <vt:lpstr>'Feuille D'!Print_Titles</vt:lpstr>
      <vt:lpstr>'Feuille A'!Zone_d_impression</vt:lpstr>
      <vt:lpstr>'Feuille A - 2'!Zone_d_impression</vt:lpstr>
      <vt:lpstr>'Feuille B'!Zone_d_impression</vt:lpstr>
      <vt:lpstr>'Feuille C'!Zone_d_impression</vt:lpstr>
      <vt:lpstr>'Feuille D'!Zone_d_impression</vt:lpstr>
      <vt:lpstr>Introduction!Zone_d_impression</vt:lpstr>
      <vt:lpstr>Modifications!Zone_d_impression</vt:lpstr>
    </vt:vector>
  </TitlesOfParts>
  <Company>MSSS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DASI</dc:creator>
  <cp:lastModifiedBy>Marilyne Brunet</cp:lastModifiedBy>
  <cp:lastPrinted>2023-03-01T14:47:47Z</cp:lastPrinted>
  <dcterms:created xsi:type="dcterms:W3CDTF">2014-05-20T14:17:04Z</dcterms:created>
  <dcterms:modified xsi:type="dcterms:W3CDTF">2023-05-10T18:00:18Z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7d8d5d-78e2-4a62-9fcd-016eb5e4c57c_Enabled">
    <vt:lpwstr>true</vt:lpwstr>
  </property>
  <property fmtid="{D5CDD505-2E9C-101B-9397-08002B2CF9AE}" pid="3" name="MSIP_Label_6a7d8d5d-78e2-4a62-9fcd-016eb5e4c57c_SetDate">
    <vt:lpwstr>2021-11-26T15:59:59Z</vt:lpwstr>
  </property>
  <property fmtid="{D5CDD505-2E9C-101B-9397-08002B2CF9AE}" pid="4" name="MSIP_Label_6a7d8d5d-78e2-4a62-9fcd-016eb5e4c57c_Method">
    <vt:lpwstr>Standard</vt:lpwstr>
  </property>
  <property fmtid="{D5CDD505-2E9C-101B-9397-08002B2CF9AE}" pid="5" name="MSIP_Label_6a7d8d5d-78e2-4a62-9fcd-016eb5e4c57c_Name">
    <vt:lpwstr>Général</vt:lpwstr>
  </property>
  <property fmtid="{D5CDD505-2E9C-101B-9397-08002B2CF9AE}" pid="6" name="MSIP_Label_6a7d8d5d-78e2-4a62-9fcd-016eb5e4c57c_SiteId">
    <vt:lpwstr>06e1fe28-5f8b-4075-bf6c-ae24be1a7992</vt:lpwstr>
  </property>
  <property fmtid="{D5CDD505-2E9C-101B-9397-08002B2CF9AE}" pid="7" name="MSIP_Label_6a7d8d5d-78e2-4a62-9fcd-016eb5e4c57c_ActionId">
    <vt:lpwstr>d538be3d-946c-4f39-896a-d082af8b7806</vt:lpwstr>
  </property>
  <property fmtid="{D5CDD505-2E9C-101B-9397-08002B2CF9AE}" pid="8" name="MSIP_Label_6a7d8d5d-78e2-4a62-9fcd-016eb5e4c57c_ContentBits">
    <vt:lpwstr>0</vt:lpwstr>
  </property>
</Properties>
</file>