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J:\GRP\N\1\D\Accès\Accès 2023-2024\23-24.225 Viau  OK_2023-09-11_LB_CD\POUR PUBLICATION\"/>
    </mc:Choice>
  </mc:AlternateContent>
  <xr:revisionPtr revIDLastSave="0" documentId="8_{ACAAA7F9-07C1-4D14-8A60-E92EF0AD6D5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lan de déploiement" sheetId="1" r:id="rId1"/>
    <sheet name="Paramètres" sheetId="2" r:id="rId2"/>
  </sheets>
  <externalReferences>
    <externalReference r:id="rId3"/>
    <externalReference r:id="rId4"/>
  </externalReferences>
  <definedNames>
    <definedName name="HEURES">[1]Paramètres!$G$13:$G$108</definedName>
    <definedName name="Syndicats">[2]Paramètres!$S$13:$S$19</definedName>
    <definedName name="_xlnm.Print_Area" localSheetId="0">'Plan de déploiement'!$A$1:$AH$200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00" i="1" l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A135" i="1" l="1"/>
  <c r="A196" i="1" l="1"/>
  <c r="A180" i="1"/>
  <c r="A164" i="1"/>
  <c r="A191" i="1"/>
  <c r="A175" i="1"/>
  <c r="A159" i="1"/>
  <c r="A143" i="1"/>
  <c r="A199" i="1"/>
  <c r="A183" i="1"/>
  <c r="A167" i="1"/>
  <c r="A188" i="1"/>
  <c r="A172" i="1"/>
  <c r="A156" i="1"/>
  <c r="A131" i="1"/>
  <c r="A147" i="1"/>
  <c r="A21" i="1"/>
  <c r="A195" i="1"/>
  <c r="A187" i="1"/>
  <c r="A179" i="1"/>
  <c r="A171" i="1"/>
  <c r="A163" i="1"/>
  <c r="A155" i="1"/>
  <c r="A151" i="1"/>
  <c r="A22" i="1"/>
  <c r="A26" i="1"/>
  <c r="A30" i="1"/>
  <c r="A34" i="1"/>
  <c r="A38" i="1"/>
  <c r="A42" i="1"/>
  <c r="A46" i="1"/>
  <c r="A50" i="1"/>
  <c r="A54" i="1"/>
  <c r="A58" i="1"/>
  <c r="A62" i="1"/>
  <c r="A66" i="1"/>
  <c r="A70" i="1"/>
  <c r="A74" i="1"/>
  <c r="A78" i="1"/>
  <c r="A82" i="1"/>
  <c r="A86" i="1"/>
  <c r="A25" i="1"/>
  <c r="A29" i="1"/>
  <c r="A33" i="1"/>
  <c r="A37" i="1"/>
  <c r="A41" i="1"/>
  <c r="A45" i="1"/>
  <c r="A49" i="1"/>
  <c r="A53" i="1"/>
  <c r="A57" i="1"/>
  <c r="A61" i="1"/>
  <c r="A65" i="1"/>
  <c r="A69" i="1"/>
  <c r="A73" i="1"/>
  <c r="A77" i="1"/>
  <c r="A81" i="1"/>
  <c r="A85" i="1"/>
  <c r="A89" i="1"/>
  <c r="A93" i="1"/>
  <c r="A97" i="1"/>
  <c r="A101" i="1"/>
  <c r="A105" i="1"/>
  <c r="A109" i="1"/>
  <c r="A113" i="1"/>
  <c r="A117" i="1"/>
  <c r="A121" i="1"/>
  <c r="A125" i="1"/>
  <c r="A129" i="1"/>
  <c r="A133" i="1"/>
  <c r="A24" i="1"/>
  <c r="A28" i="1"/>
  <c r="A32" i="1"/>
  <c r="A36" i="1"/>
  <c r="A40" i="1"/>
  <c r="A44" i="1"/>
  <c r="A48" i="1"/>
  <c r="A52" i="1"/>
  <c r="A56" i="1"/>
  <c r="A60" i="1"/>
  <c r="A64" i="1"/>
  <c r="A68" i="1"/>
  <c r="A72" i="1"/>
  <c r="A76" i="1"/>
  <c r="A80" i="1"/>
  <c r="A84" i="1"/>
  <c r="A88" i="1"/>
  <c r="A92" i="1"/>
  <c r="A96" i="1"/>
  <c r="A100" i="1"/>
  <c r="A104" i="1"/>
  <c r="A108" i="1"/>
  <c r="A112" i="1"/>
  <c r="A116" i="1"/>
  <c r="A120" i="1"/>
  <c r="A124" i="1"/>
  <c r="A128" i="1"/>
  <c r="A132" i="1"/>
  <c r="A23" i="1"/>
  <c r="A39" i="1"/>
  <c r="A55" i="1"/>
  <c r="A71" i="1"/>
  <c r="A87" i="1"/>
  <c r="A90" i="1"/>
  <c r="A98" i="1"/>
  <c r="A106" i="1"/>
  <c r="A114" i="1"/>
  <c r="A122" i="1"/>
  <c r="A130" i="1"/>
  <c r="A136" i="1"/>
  <c r="A140" i="1"/>
  <c r="A144" i="1"/>
  <c r="A148" i="1"/>
  <c r="A35" i="1"/>
  <c r="A51" i="1"/>
  <c r="A67" i="1"/>
  <c r="A83" i="1"/>
  <c r="A91" i="1"/>
  <c r="A99" i="1"/>
  <c r="A107" i="1"/>
  <c r="A115" i="1"/>
  <c r="A123" i="1"/>
  <c r="A31" i="1"/>
  <c r="A47" i="1"/>
  <c r="A63" i="1"/>
  <c r="A79" i="1"/>
  <c r="A94" i="1"/>
  <c r="A102" i="1"/>
  <c r="A110" i="1"/>
  <c r="A118" i="1"/>
  <c r="A126" i="1"/>
  <c r="A138" i="1"/>
  <c r="A142" i="1"/>
  <c r="A146" i="1"/>
  <c r="A150" i="1"/>
  <c r="A154" i="1"/>
  <c r="A158" i="1"/>
  <c r="A162" i="1"/>
  <c r="A166" i="1"/>
  <c r="A170" i="1"/>
  <c r="A174" i="1"/>
  <c r="A178" i="1"/>
  <c r="A182" i="1"/>
  <c r="A186" i="1"/>
  <c r="A190" i="1"/>
  <c r="A194" i="1"/>
  <c r="A198" i="1"/>
  <c r="A152" i="1"/>
  <c r="A27" i="1"/>
  <c r="A43" i="1"/>
  <c r="A59" i="1"/>
  <c r="A75" i="1"/>
  <c r="A95" i="1"/>
  <c r="A103" i="1"/>
  <c r="A111" i="1"/>
  <c r="A119" i="1"/>
  <c r="A127" i="1"/>
  <c r="A134" i="1"/>
  <c r="A137" i="1"/>
  <c r="A141" i="1"/>
  <c r="A145" i="1"/>
  <c r="A149" i="1"/>
  <c r="A153" i="1"/>
  <c r="A157" i="1"/>
  <c r="A161" i="1"/>
  <c r="A165" i="1"/>
  <c r="A169" i="1"/>
  <c r="A173" i="1"/>
  <c r="A177" i="1"/>
  <c r="A181" i="1"/>
  <c r="A185" i="1"/>
  <c r="A189" i="1"/>
  <c r="A193" i="1"/>
  <c r="A197" i="1"/>
  <c r="A200" i="1"/>
  <c r="A192" i="1"/>
  <c r="A184" i="1"/>
  <c r="A176" i="1"/>
  <c r="A168" i="1"/>
  <c r="A160" i="1"/>
  <c r="A13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I19" i="1"/>
  <c r="H101" i="1" l="1"/>
  <c r="AF101" i="1" s="1"/>
  <c r="W101" i="1"/>
  <c r="X101" i="1"/>
  <c r="Y101" i="1"/>
  <c r="AA101" i="1"/>
  <c r="AB101" i="1"/>
  <c r="AC101" i="1"/>
  <c r="AE101" i="1"/>
  <c r="AH101" i="1"/>
  <c r="H102" i="1"/>
  <c r="AF102" i="1" s="1"/>
  <c r="W102" i="1"/>
  <c r="X102" i="1"/>
  <c r="Y102" i="1"/>
  <c r="AA102" i="1"/>
  <c r="AB102" i="1"/>
  <c r="AC102" i="1"/>
  <c r="AE102" i="1"/>
  <c r="AH102" i="1"/>
  <c r="H103" i="1"/>
  <c r="AF103" i="1" s="1"/>
  <c r="W103" i="1"/>
  <c r="X103" i="1"/>
  <c r="Y103" i="1"/>
  <c r="AA103" i="1"/>
  <c r="AB103" i="1"/>
  <c r="AC103" i="1"/>
  <c r="AE103" i="1"/>
  <c r="AH103" i="1"/>
  <c r="H104" i="1"/>
  <c r="AF104" i="1" s="1"/>
  <c r="W104" i="1"/>
  <c r="X104" i="1"/>
  <c r="Y104" i="1"/>
  <c r="AA104" i="1"/>
  <c r="AB104" i="1"/>
  <c r="AC104" i="1"/>
  <c r="AE104" i="1"/>
  <c r="AH104" i="1"/>
  <c r="H105" i="1"/>
  <c r="AF105" i="1" s="1"/>
  <c r="W105" i="1"/>
  <c r="X105" i="1"/>
  <c r="Y105" i="1"/>
  <c r="AA105" i="1"/>
  <c r="AB105" i="1"/>
  <c r="AC105" i="1"/>
  <c r="AE105" i="1"/>
  <c r="AH105" i="1"/>
  <c r="H106" i="1"/>
  <c r="AF106" i="1" s="1"/>
  <c r="W106" i="1"/>
  <c r="X106" i="1"/>
  <c r="Y106" i="1"/>
  <c r="AA106" i="1"/>
  <c r="AB106" i="1"/>
  <c r="AC106" i="1"/>
  <c r="AE106" i="1"/>
  <c r="AH106" i="1"/>
  <c r="H107" i="1"/>
  <c r="AF107" i="1" s="1"/>
  <c r="W107" i="1"/>
  <c r="X107" i="1"/>
  <c r="Y107" i="1"/>
  <c r="AA107" i="1"/>
  <c r="AB107" i="1"/>
  <c r="AC107" i="1"/>
  <c r="AE107" i="1"/>
  <c r="AH107" i="1"/>
  <c r="H108" i="1"/>
  <c r="AF108" i="1" s="1"/>
  <c r="W108" i="1"/>
  <c r="X108" i="1"/>
  <c r="Y108" i="1"/>
  <c r="AA108" i="1"/>
  <c r="AB108" i="1"/>
  <c r="AC108" i="1"/>
  <c r="AE108" i="1"/>
  <c r="AH108" i="1"/>
  <c r="H109" i="1"/>
  <c r="AF109" i="1" s="1"/>
  <c r="W109" i="1"/>
  <c r="X109" i="1"/>
  <c r="Y109" i="1"/>
  <c r="AA109" i="1"/>
  <c r="AB109" i="1"/>
  <c r="AC109" i="1"/>
  <c r="AE109" i="1"/>
  <c r="AH109" i="1"/>
  <c r="H110" i="1"/>
  <c r="AF110" i="1" s="1"/>
  <c r="W110" i="1"/>
  <c r="X110" i="1"/>
  <c r="Y110" i="1"/>
  <c r="AA110" i="1"/>
  <c r="AB110" i="1"/>
  <c r="AC110" i="1"/>
  <c r="AE110" i="1"/>
  <c r="AH110" i="1"/>
  <c r="H111" i="1"/>
  <c r="AF111" i="1" s="1"/>
  <c r="W111" i="1"/>
  <c r="X111" i="1"/>
  <c r="Y111" i="1"/>
  <c r="AA111" i="1"/>
  <c r="AB111" i="1"/>
  <c r="AC111" i="1"/>
  <c r="AE111" i="1"/>
  <c r="AH111" i="1"/>
  <c r="H112" i="1"/>
  <c r="AF112" i="1" s="1"/>
  <c r="W112" i="1"/>
  <c r="X112" i="1"/>
  <c r="Y112" i="1"/>
  <c r="AA112" i="1"/>
  <c r="AB112" i="1"/>
  <c r="AC112" i="1"/>
  <c r="AE112" i="1"/>
  <c r="AH112" i="1"/>
  <c r="H113" i="1"/>
  <c r="AF113" i="1" s="1"/>
  <c r="W113" i="1"/>
  <c r="X113" i="1"/>
  <c r="Y113" i="1"/>
  <c r="AA113" i="1"/>
  <c r="AB113" i="1"/>
  <c r="AC113" i="1"/>
  <c r="AE113" i="1"/>
  <c r="AH113" i="1"/>
  <c r="H114" i="1"/>
  <c r="AF114" i="1" s="1"/>
  <c r="W114" i="1"/>
  <c r="X114" i="1"/>
  <c r="Y114" i="1"/>
  <c r="AA114" i="1"/>
  <c r="AB114" i="1"/>
  <c r="AC114" i="1"/>
  <c r="AE114" i="1"/>
  <c r="AH114" i="1"/>
  <c r="H115" i="1"/>
  <c r="AF115" i="1" s="1"/>
  <c r="W115" i="1"/>
  <c r="X115" i="1"/>
  <c r="Y115" i="1"/>
  <c r="AA115" i="1"/>
  <c r="AB115" i="1"/>
  <c r="AC115" i="1"/>
  <c r="AE115" i="1"/>
  <c r="AH115" i="1"/>
  <c r="H116" i="1"/>
  <c r="AF116" i="1" s="1"/>
  <c r="W116" i="1"/>
  <c r="X116" i="1"/>
  <c r="Y116" i="1"/>
  <c r="AA116" i="1"/>
  <c r="AB116" i="1"/>
  <c r="AC116" i="1"/>
  <c r="AE116" i="1"/>
  <c r="AH116" i="1"/>
  <c r="H117" i="1"/>
  <c r="AF117" i="1" s="1"/>
  <c r="W117" i="1"/>
  <c r="X117" i="1"/>
  <c r="Y117" i="1"/>
  <c r="AA117" i="1"/>
  <c r="AB117" i="1"/>
  <c r="AC117" i="1"/>
  <c r="AE117" i="1"/>
  <c r="AH117" i="1"/>
  <c r="H118" i="1"/>
  <c r="AF118" i="1" s="1"/>
  <c r="W118" i="1"/>
  <c r="X118" i="1"/>
  <c r="Y118" i="1"/>
  <c r="AA118" i="1"/>
  <c r="AB118" i="1"/>
  <c r="AC118" i="1"/>
  <c r="AE118" i="1"/>
  <c r="AH118" i="1"/>
  <c r="H119" i="1"/>
  <c r="AF119" i="1" s="1"/>
  <c r="W119" i="1"/>
  <c r="X119" i="1"/>
  <c r="Y119" i="1"/>
  <c r="AA119" i="1"/>
  <c r="AB119" i="1"/>
  <c r="AC119" i="1"/>
  <c r="AE119" i="1"/>
  <c r="AH119" i="1"/>
  <c r="H120" i="1"/>
  <c r="AF120" i="1" s="1"/>
  <c r="W120" i="1"/>
  <c r="X120" i="1"/>
  <c r="Y120" i="1"/>
  <c r="AA120" i="1"/>
  <c r="AB120" i="1"/>
  <c r="AC120" i="1"/>
  <c r="AE120" i="1"/>
  <c r="AH120" i="1"/>
  <c r="H121" i="1"/>
  <c r="AF121" i="1" s="1"/>
  <c r="W121" i="1"/>
  <c r="X121" i="1"/>
  <c r="Y121" i="1"/>
  <c r="AA121" i="1"/>
  <c r="AB121" i="1"/>
  <c r="AC121" i="1"/>
  <c r="AE121" i="1"/>
  <c r="AH121" i="1"/>
  <c r="H122" i="1"/>
  <c r="AF122" i="1" s="1"/>
  <c r="W122" i="1"/>
  <c r="X122" i="1"/>
  <c r="Y122" i="1"/>
  <c r="AA122" i="1"/>
  <c r="AB122" i="1"/>
  <c r="AC122" i="1"/>
  <c r="AE122" i="1"/>
  <c r="AH122" i="1"/>
  <c r="H123" i="1"/>
  <c r="AF123" i="1" s="1"/>
  <c r="W123" i="1"/>
  <c r="X123" i="1"/>
  <c r="Y123" i="1"/>
  <c r="AA123" i="1"/>
  <c r="AB123" i="1"/>
  <c r="AC123" i="1"/>
  <c r="AE123" i="1"/>
  <c r="AH123" i="1"/>
  <c r="H124" i="1"/>
  <c r="AF124" i="1" s="1"/>
  <c r="W124" i="1"/>
  <c r="X124" i="1"/>
  <c r="Y124" i="1"/>
  <c r="AA124" i="1"/>
  <c r="AB124" i="1"/>
  <c r="AC124" i="1"/>
  <c r="AE124" i="1"/>
  <c r="AH124" i="1"/>
  <c r="H125" i="1"/>
  <c r="AF125" i="1" s="1"/>
  <c r="W125" i="1"/>
  <c r="X125" i="1"/>
  <c r="Y125" i="1"/>
  <c r="AA125" i="1"/>
  <c r="AB125" i="1"/>
  <c r="AC125" i="1"/>
  <c r="AE125" i="1"/>
  <c r="AH125" i="1"/>
  <c r="H126" i="1"/>
  <c r="AF126" i="1" s="1"/>
  <c r="W126" i="1"/>
  <c r="X126" i="1"/>
  <c r="Y126" i="1"/>
  <c r="AA126" i="1"/>
  <c r="AB126" i="1"/>
  <c r="AC126" i="1"/>
  <c r="AE126" i="1"/>
  <c r="AH126" i="1"/>
  <c r="H127" i="1"/>
  <c r="AF127" i="1" s="1"/>
  <c r="W127" i="1"/>
  <c r="X127" i="1"/>
  <c r="Y127" i="1"/>
  <c r="AA127" i="1"/>
  <c r="AB127" i="1"/>
  <c r="AC127" i="1"/>
  <c r="AE127" i="1"/>
  <c r="AH127" i="1"/>
  <c r="H128" i="1"/>
  <c r="AF128" i="1" s="1"/>
  <c r="W128" i="1"/>
  <c r="X128" i="1"/>
  <c r="Y128" i="1"/>
  <c r="AA128" i="1"/>
  <c r="AB128" i="1"/>
  <c r="AC128" i="1"/>
  <c r="AE128" i="1"/>
  <c r="AH128" i="1"/>
  <c r="H129" i="1"/>
  <c r="AF129" i="1" s="1"/>
  <c r="W129" i="1"/>
  <c r="X129" i="1"/>
  <c r="Y129" i="1"/>
  <c r="AA129" i="1"/>
  <c r="AB129" i="1"/>
  <c r="AC129" i="1"/>
  <c r="AE129" i="1"/>
  <c r="AH129" i="1"/>
  <c r="H130" i="1"/>
  <c r="AF130" i="1" s="1"/>
  <c r="W130" i="1"/>
  <c r="X130" i="1"/>
  <c r="Y130" i="1"/>
  <c r="AA130" i="1"/>
  <c r="AB130" i="1"/>
  <c r="AC130" i="1"/>
  <c r="AE130" i="1"/>
  <c r="AH130" i="1"/>
  <c r="H131" i="1"/>
  <c r="AF131" i="1" s="1"/>
  <c r="W131" i="1"/>
  <c r="X131" i="1"/>
  <c r="Y131" i="1"/>
  <c r="AA131" i="1"/>
  <c r="AB131" i="1"/>
  <c r="AC131" i="1"/>
  <c r="AE131" i="1"/>
  <c r="AH131" i="1"/>
  <c r="H132" i="1"/>
  <c r="AF132" i="1" s="1"/>
  <c r="W132" i="1"/>
  <c r="X132" i="1"/>
  <c r="Y132" i="1"/>
  <c r="AA132" i="1"/>
  <c r="AB132" i="1"/>
  <c r="AC132" i="1"/>
  <c r="AE132" i="1"/>
  <c r="AH132" i="1"/>
  <c r="H133" i="1"/>
  <c r="AF133" i="1" s="1"/>
  <c r="W133" i="1"/>
  <c r="X133" i="1"/>
  <c r="Y133" i="1"/>
  <c r="AA133" i="1"/>
  <c r="AB133" i="1"/>
  <c r="AC133" i="1"/>
  <c r="AE133" i="1"/>
  <c r="AH133" i="1"/>
  <c r="H134" i="1"/>
  <c r="AF134" i="1" s="1"/>
  <c r="W134" i="1"/>
  <c r="X134" i="1"/>
  <c r="Y134" i="1"/>
  <c r="AA134" i="1"/>
  <c r="AB134" i="1"/>
  <c r="AC134" i="1"/>
  <c r="AE134" i="1"/>
  <c r="AH134" i="1"/>
  <c r="H135" i="1"/>
  <c r="AF135" i="1" s="1"/>
  <c r="W135" i="1"/>
  <c r="X135" i="1"/>
  <c r="Y135" i="1"/>
  <c r="AA135" i="1"/>
  <c r="AB135" i="1"/>
  <c r="AC135" i="1"/>
  <c r="AE135" i="1"/>
  <c r="AH135" i="1"/>
  <c r="H136" i="1"/>
  <c r="AF136" i="1" s="1"/>
  <c r="W136" i="1"/>
  <c r="X136" i="1"/>
  <c r="Y136" i="1"/>
  <c r="AA136" i="1"/>
  <c r="AB136" i="1"/>
  <c r="AC136" i="1"/>
  <c r="AE136" i="1"/>
  <c r="AH136" i="1"/>
  <c r="H137" i="1"/>
  <c r="AF137" i="1" s="1"/>
  <c r="W137" i="1"/>
  <c r="X137" i="1"/>
  <c r="Y137" i="1"/>
  <c r="AA137" i="1"/>
  <c r="AB137" i="1"/>
  <c r="AC137" i="1"/>
  <c r="AE137" i="1"/>
  <c r="AH137" i="1"/>
  <c r="H138" i="1"/>
  <c r="AF138" i="1" s="1"/>
  <c r="W138" i="1"/>
  <c r="X138" i="1"/>
  <c r="Y138" i="1"/>
  <c r="AA138" i="1"/>
  <c r="AB138" i="1"/>
  <c r="AC138" i="1"/>
  <c r="AE138" i="1"/>
  <c r="AH138" i="1"/>
  <c r="H139" i="1"/>
  <c r="AF139" i="1" s="1"/>
  <c r="W139" i="1"/>
  <c r="X139" i="1"/>
  <c r="Y139" i="1"/>
  <c r="AA139" i="1"/>
  <c r="AB139" i="1"/>
  <c r="AC139" i="1"/>
  <c r="AE139" i="1"/>
  <c r="AH139" i="1"/>
  <c r="H140" i="1"/>
  <c r="AF140" i="1" s="1"/>
  <c r="W140" i="1"/>
  <c r="X140" i="1"/>
  <c r="Y140" i="1"/>
  <c r="AA140" i="1"/>
  <c r="AB140" i="1"/>
  <c r="AC140" i="1"/>
  <c r="AE140" i="1"/>
  <c r="AH140" i="1"/>
  <c r="H141" i="1"/>
  <c r="AF141" i="1" s="1"/>
  <c r="W141" i="1"/>
  <c r="X141" i="1"/>
  <c r="Y141" i="1"/>
  <c r="AA141" i="1"/>
  <c r="AB141" i="1"/>
  <c r="AC141" i="1"/>
  <c r="AE141" i="1"/>
  <c r="AH141" i="1"/>
  <c r="H142" i="1"/>
  <c r="AF142" i="1" s="1"/>
  <c r="W142" i="1"/>
  <c r="X142" i="1"/>
  <c r="Y142" i="1"/>
  <c r="AA142" i="1"/>
  <c r="AB142" i="1"/>
  <c r="AC142" i="1"/>
  <c r="AE142" i="1"/>
  <c r="AH142" i="1"/>
  <c r="H143" i="1"/>
  <c r="AF143" i="1" s="1"/>
  <c r="W143" i="1"/>
  <c r="X143" i="1"/>
  <c r="Y143" i="1"/>
  <c r="AA143" i="1"/>
  <c r="AB143" i="1"/>
  <c r="AC143" i="1"/>
  <c r="AE143" i="1"/>
  <c r="AH143" i="1"/>
  <c r="H144" i="1"/>
  <c r="AF144" i="1" s="1"/>
  <c r="W144" i="1"/>
  <c r="X144" i="1"/>
  <c r="Y144" i="1"/>
  <c r="AA144" i="1"/>
  <c r="AB144" i="1"/>
  <c r="AC144" i="1"/>
  <c r="AE144" i="1"/>
  <c r="AH144" i="1"/>
  <c r="H145" i="1"/>
  <c r="AF145" i="1" s="1"/>
  <c r="W145" i="1"/>
  <c r="X145" i="1"/>
  <c r="Y145" i="1"/>
  <c r="AA145" i="1"/>
  <c r="AB145" i="1"/>
  <c r="AC145" i="1"/>
  <c r="AE145" i="1"/>
  <c r="AH145" i="1"/>
  <c r="H146" i="1"/>
  <c r="AF146" i="1" s="1"/>
  <c r="W146" i="1"/>
  <c r="X146" i="1"/>
  <c r="Y146" i="1"/>
  <c r="AA146" i="1"/>
  <c r="AB146" i="1"/>
  <c r="AC146" i="1"/>
  <c r="AE146" i="1"/>
  <c r="AH146" i="1"/>
  <c r="H147" i="1"/>
  <c r="AF147" i="1" s="1"/>
  <c r="W147" i="1"/>
  <c r="X147" i="1"/>
  <c r="Y147" i="1"/>
  <c r="AA147" i="1"/>
  <c r="AB147" i="1"/>
  <c r="AC147" i="1"/>
  <c r="AE147" i="1"/>
  <c r="AH147" i="1"/>
  <c r="H148" i="1"/>
  <c r="AF148" i="1" s="1"/>
  <c r="W148" i="1"/>
  <c r="X148" i="1"/>
  <c r="Y148" i="1"/>
  <c r="AA148" i="1"/>
  <c r="AB148" i="1"/>
  <c r="AC148" i="1"/>
  <c r="AE148" i="1"/>
  <c r="AH148" i="1"/>
  <c r="H149" i="1"/>
  <c r="AF149" i="1" s="1"/>
  <c r="W149" i="1"/>
  <c r="X149" i="1"/>
  <c r="Y149" i="1"/>
  <c r="AA149" i="1"/>
  <c r="AB149" i="1"/>
  <c r="AC149" i="1"/>
  <c r="AE149" i="1"/>
  <c r="AH149" i="1"/>
  <c r="H150" i="1"/>
  <c r="W150" i="1"/>
  <c r="X150" i="1"/>
  <c r="Y150" i="1"/>
  <c r="AA150" i="1"/>
  <c r="AB150" i="1"/>
  <c r="AC150" i="1"/>
  <c r="AE150" i="1"/>
  <c r="AF150" i="1"/>
  <c r="AH150" i="1"/>
  <c r="H151" i="1"/>
  <c r="AF151" i="1" s="1"/>
  <c r="W151" i="1"/>
  <c r="X151" i="1"/>
  <c r="Y151" i="1"/>
  <c r="AA151" i="1"/>
  <c r="AB151" i="1"/>
  <c r="AC151" i="1"/>
  <c r="AE151" i="1"/>
  <c r="AH151" i="1"/>
  <c r="H152" i="1"/>
  <c r="AF152" i="1" s="1"/>
  <c r="W152" i="1"/>
  <c r="X152" i="1"/>
  <c r="Y152" i="1"/>
  <c r="AA152" i="1"/>
  <c r="AB152" i="1"/>
  <c r="AC152" i="1"/>
  <c r="AE152" i="1"/>
  <c r="AH152" i="1"/>
  <c r="H153" i="1"/>
  <c r="AF153" i="1" s="1"/>
  <c r="W153" i="1"/>
  <c r="X153" i="1"/>
  <c r="Y153" i="1"/>
  <c r="AA153" i="1"/>
  <c r="AB153" i="1"/>
  <c r="AC153" i="1"/>
  <c r="AE153" i="1"/>
  <c r="AH153" i="1"/>
  <c r="H154" i="1"/>
  <c r="W154" i="1"/>
  <c r="X154" i="1"/>
  <c r="Y154" i="1"/>
  <c r="AA154" i="1"/>
  <c r="AB154" i="1"/>
  <c r="AC154" i="1"/>
  <c r="AE154" i="1"/>
  <c r="AF154" i="1"/>
  <c r="AH154" i="1"/>
  <c r="H155" i="1"/>
  <c r="AF155" i="1" s="1"/>
  <c r="W155" i="1"/>
  <c r="X155" i="1"/>
  <c r="Y155" i="1"/>
  <c r="AA155" i="1"/>
  <c r="AB155" i="1"/>
  <c r="AC155" i="1"/>
  <c r="AE155" i="1"/>
  <c r="AH155" i="1"/>
  <c r="H156" i="1"/>
  <c r="AF156" i="1" s="1"/>
  <c r="W156" i="1"/>
  <c r="X156" i="1"/>
  <c r="Y156" i="1"/>
  <c r="AA156" i="1"/>
  <c r="AB156" i="1"/>
  <c r="AC156" i="1"/>
  <c r="AE156" i="1"/>
  <c r="AH156" i="1"/>
  <c r="H157" i="1"/>
  <c r="AF157" i="1" s="1"/>
  <c r="W157" i="1"/>
  <c r="X157" i="1"/>
  <c r="Y157" i="1"/>
  <c r="AA157" i="1"/>
  <c r="AB157" i="1"/>
  <c r="AC157" i="1"/>
  <c r="AE157" i="1"/>
  <c r="AH157" i="1"/>
  <c r="H158" i="1"/>
  <c r="W158" i="1"/>
  <c r="X158" i="1"/>
  <c r="Y158" i="1"/>
  <c r="AA158" i="1"/>
  <c r="AB158" i="1"/>
  <c r="AC158" i="1"/>
  <c r="AE158" i="1"/>
  <c r="AF158" i="1"/>
  <c r="AH158" i="1"/>
  <c r="H159" i="1"/>
  <c r="AF159" i="1" s="1"/>
  <c r="W159" i="1"/>
  <c r="X159" i="1"/>
  <c r="Y159" i="1"/>
  <c r="AA159" i="1"/>
  <c r="AB159" i="1"/>
  <c r="AC159" i="1"/>
  <c r="AE159" i="1"/>
  <c r="AH159" i="1"/>
  <c r="H160" i="1"/>
  <c r="AF160" i="1" s="1"/>
  <c r="W160" i="1"/>
  <c r="X160" i="1"/>
  <c r="Y160" i="1"/>
  <c r="AA160" i="1"/>
  <c r="AB160" i="1"/>
  <c r="AC160" i="1"/>
  <c r="AE160" i="1"/>
  <c r="AH160" i="1"/>
  <c r="H161" i="1"/>
  <c r="AF161" i="1" s="1"/>
  <c r="W161" i="1"/>
  <c r="X161" i="1"/>
  <c r="Y161" i="1"/>
  <c r="AA161" i="1"/>
  <c r="AB161" i="1"/>
  <c r="AC161" i="1"/>
  <c r="AE161" i="1"/>
  <c r="AH161" i="1"/>
  <c r="H162" i="1"/>
  <c r="W162" i="1"/>
  <c r="X162" i="1"/>
  <c r="Y162" i="1"/>
  <c r="AA162" i="1"/>
  <c r="AB162" i="1"/>
  <c r="AC162" i="1"/>
  <c r="AE162" i="1"/>
  <c r="AF162" i="1"/>
  <c r="AH162" i="1"/>
  <c r="H163" i="1"/>
  <c r="AF163" i="1" s="1"/>
  <c r="W163" i="1"/>
  <c r="X163" i="1"/>
  <c r="Y163" i="1"/>
  <c r="AA163" i="1"/>
  <c r="AB163" i="1"/>
  <c r="AC163" i="1"/>
  <c r="AE163" i="1"/>
  <c r="AH163" i="1"/>
  <c r="H164" i="1"/>
  <c r="AF164" i="1" s="1"/>
  <c r="W164" i="1"/>
  <c r="X164" i="1"/>
  <c r="Y164" i="1"/>
  <c r="AA164" i="1"/>
  <c r="AB164" i="1"/>
  <c r="AC164" i="1"/>
  <c r="AE164" i="1"/>
  <c r="AH164" i="1"/>
  <c r="H165" i="1"/>
  <c r="AF165" i="1" s="1"/>
  <c r="W165" i="1"/>
  <c r="X165" i="1"/>
  <c r="Y165" i="1"/>
  <c r="AA165" i="1"/>
  <c r="AB165" i="1"/>
  <c r="AC165" i="1"/>
  <c r="AE165" i="1"/>
  <c r="AH165" i="1"/>
  <c r="H166" i="1"/>
  <c r="AF166" i="1" s="1"/>
  <c r="W166" i="1"/>
  <c r="X166" i="1"/>
  <c r="Y166" i="1"/>
  <c r="AA166" i="1"/>
  <c r="AB166" i="1"/>
  <c r="AC166" i="1"/>
  <c r="AE166" i="1"/>
  <c r="AH166" i="1"/>
  <c r="H167" i="1"/>
  <c r="AF167" i="1" s="1"/>
  <c r="W167" i="1"/>
  <c r="X167" i="1"/>
  <c r="Y167" i="1"/>
  <c r="AA167" i="1"/>
  <c r="AB167" i="1"/>
  <c r="AC167" i="1"/>
  <c r="AE167" i="1"/>
  <c r="AH167" i="1"/>
  <c r="H168" i="1"/>
  <c r="AF168" i="1" s="1"/>
  <c r="W168" i="1"/>
  <c r="X168" i="1"/>
  <c r="Y168" i="1"/>
  <c r="AA168" i="1"/>
  <c r="AB168" i="1"/>
  <c r="AC168" i="1"/>
  <c r="AE168" i="1"/>
  <c r="AH168" i="1"/>
  <c r="H169" i="1"/>
  <c r="AF169" i="1" s="1"/>
  <c r="W169" i="1"/>
  <c r="X169" i="1"/>
  <c r="Y169" i="1"/>
  <c r="AA169" i="1"/>
  <c r="AB169" i="1"/>
  <c r="AC169" i="1"/>
  <c r="AE169" i="1"/>
  <c r="AH169" i="1"/>
  <c r="H170" i="1"/>
  <c r="W170" i="1"/>
  <c r="X170" i="1"/>
  <c r="Y170" i="1"/>
  <c r="AA170" i="1"/>
  <c r="AB170" i="1"/>
  <c r="AC170" i="1"/>
  <c r="AE170" i="1"/>
  <c r="AF170" i="1"/>
  <c r="AH170" i="1"/>
  <c r="H171" i="1"/>
  <c r="AF171" i="1" s="1"/>
  <c r="W171" i="1"/>
  <c r="X171" i="1"/>
  <c r="Y171" i="1"/>
  <c r="AA171" i="1"/>
  <c r="AB171" i="1"/>
  <c r="AC171" i="1"/>
  <c r="AE171" i="1"/>
  <c r="AH171" i="1"/>
  <c r="H172" i="1"/>
  <c r="AF172" i="1" s="1"/>
  <c r="W172" i="1"/>
  <c r="X172" i="1"/>
  <c r="Y172" i="1"/>
  <c r="AA172" i="1"/>
  <c r="AB172" i="1"/>
  <c r="AC172" i="1"/>
  <c r="AE172" i="1"/>
  <c r="AH172" i="1"/>
  <c r="H173" i="1"/>
  <c r="AF173" i="1" s="1"/>
  <c r="W173" i="1"/>
  <c r="X173" i="1"/>
  <c r="Y173" i="1"/>
  <c r="AA173" i="1"/>
  <c r="AB173" i="1"/>
  <c r="AC173" i="1"/>
  <c r="AE173" i="1"/>
  <c r="AH173" i="1"/>
  <c r="H174" i="1"/>
  <c r="W174" i="1"/>
  <c r="X174" i="1"/>
  <c r="Y174" i="1"/>
  <c r="AA174" i="1"/>
  <c r="AB174" i="1"/>
  <c r="AC174" i="1"/>
  <c r="AE174" i="1"/>
  <c r="AF174" i="1"/>
  <c r="AH174" i="1"/>
  <c r="H175" i="1"/>
  <c r="AF175" i="1" s="1"/>
  <c r="W175" i="1"/>
  <c r="X175" i="1"/>
  <c r="Y175" i="1"/>
  <c r="AA175" i="1"/>
  <c r="AB175" i="1"/>
  <c r="AC175" i="1"/>
  <c r="AE175" i="1"/>
  <c r="AH175" i="1"/>
  <c r="H176" i="1"/>
  <c r="AF176" i="1" s="1"/>
  <c r="W176" i="1"/>
  <c r="X176" i="1"/>
  <c r="Y176" i="1"/>
  <c r="AA176" i="1"/>
  <c r="AB176" i="1"/>
  <c r="AC176" i="1"/>
  <c r="AE176" i="1"/>
  <c r="AH176" i="1"/>
  <c r="H177" i="1"/>
  <c r="AF177" i="1" s="1"/>
  <c r="W177" i="1"/>
  <c r="X177" i="1"/>
  <c r="Y177" i="1"/>
  <c r="AA177" i="1"/>
  <c r="AB177" i="1"/>
  <c r="AC177" i="1"/>
  <c r="AE177" i="1"/>
  <c r="AH177" i="1"/>
  <c r="H178" i="1"/>
  <c r="W178" i="1"/>
  <c r="X178" i="1"/>
  <c r="Y178" i="1"/>
  <c r="AA178" i="1"/>
  <c r="AB178" i="1"/>
  <c r="AC178" i="1"/>
  <c r="AE178" i="1"/>
  <c r="AF178" i="1"/>
  <c r="AH178" i="1"/>
  <c r="H179" i="1"/>
  <c r="AF179" i="1" s="1"/>
  <c r="W179" i="1"/>
  <c r="X179" i="1"/>
  <c r="Y179" i="1"/>
  <c r="AA179" i="1"/>
  <c r="AB179" i="1"/>
  <c r="AC179" i="1"/>
  <c r="AE179" i="1"/>
  <c r="AH179" i="1"/>
  <c r="H180" i="1"/>
  <c r="AF180" i="1" s="1"/>
  <c r="W180" i="1"/>
  <c r="X180" i="1"/>
  <c r="Y180" i="1"/>
  <c r="AA180" i="1"/>
  <c r="AB180" i="1"/>
  <c r="AC180" i="1"/>
  <c r="AE180" i="1"/>
  <c r="AH180" i="1"/>
  <c r="H181" i="1"/>
  <c r="AF181" i="1" s="1"/>
  <c r="W181" i="1"/>
  <c r="X181" i="1"/>
  <c r="Y181" i="1"/>
  <c r="AA181" i="1"/>
  <c r="AB181" i="1"/>
  <c r="AC181" i="1"/>
  <c r="AE181" i="1"/>
  <c r="AH181" i="1"/>
  <c r="H182" i="1"/>
  <c r="W182" i="1"/>
  <c r="X182" i="1"/>
  <c r="Y182" i="1"/>
  <c r="AA182" i="1"/>
  <c r="AB182" i="1"/>
  <c r="AC182" i="1"/>
  <c r="AE182" i="1"/>
  <c r="AF182" i="1"/>
  <c r="AH182" i="1"/>
  <c r="H183" i="1"/>
  <c r="AF183" i="1" s="1"/>
  <c r="W183" i="1"/>
  <c r="X183" i="1"/>
  <c r="Y183" i="1"/>
  <c r="AA183" i="1"/>
  <c r="AB183" i="1"/>
  <c r="AC183" i="1"/>
  <c r="AE183" i="1"/>
  <c r="AH183" i="1"/>
  <c r="H184" i="1"/>
  <c r="AF184" i="1" s="1"/>
  <c r="W184" i="1"/>
  <c r="X184" i="1"/>
  <c r="Y184" i="1"/>
  <c r="AA184" i="1"/>
  <c r="AB184" i="1"/>
  <c r="AC184" i="1"/>
  <c r="AE184" i="1"/>
  <c r="AH184" i="1"/>
  <c r="H185" i="1"/>
  <c r="AF185" i="1" s="1"/>
  <c r="W185" i="1"/>
  <c r="X185" i="1"/>
  <c r="Y185" i="1"/>
  <c r="AA185" i="1"/>
  <c r="AB185" i="1"/>
  <c r="AC185" i="1"/>
  <c r="AE185" i="1"/>
  <c r="AH185" i="1"/>
  <c r="H186" i="1"/>
  <c r="W186" i="1"/>
  <c r="X186" i="1"/>
  <c r="Y186" i="1"/>
  <c r="AA186" i="1"/>
  <c r="AB186" i="1"/>
  <c r="AC186" i="1"/>
  <c r="AE186" i="1"/>
  <c r="AF186" i="1"/>
  <c r="AH186" i="1"/>
  <c r="H187" i="1"/>
  <c r="AF187" i="1" s="1"/>
  <c r="W187" i="1"/>
  <c r="X187" i="1"/>
  <c r="Y187" i="1"/>
  <c r="AA187" i="1"/>
  <c r="AB187" i="1"/>
  <c r="AC187" i="1"/>
  <c r="AE187" i="1"/>
  <c r="AH187" i="1"/>
  <c r="H188" i="1"/>
  <c r="AF188" i="1" s="1"/>
  <c r="W188" i="1"/>
  <c r="X188" i="1"/>
  <c r="Y188" i="1"/>
  <c r="AA188" i="1"/>
  <c r="AB188" i="1"/>
  <c r="AC188" i="1"/>
  <c r="AE188" i="1"/>
  <c r="AH188" i="1"/>
  <c r="H189" i="1"/>
  <c r="AF189" i="1" s="1"/>
  <c r="W189" i="1"/>
  <c r="X189" i="1"/>
  <c r="Y189" i="1"/>
  <c r="AA189" i="1"/>
  <c r="AB189" i="1"/>
  <c r="AC189" i="1"/>
  <c r="AE189" i="1"/>
  <c r="AH189" i="1"/>
  <c r="H190" i="1"/>
  <c r="W190" i="1"/>
  <c r="X190" i="1"/>
  <c r="Y190" i="1"/>
  <c r="AA190" i="1"/>
  <c r="AB190" i="1"/>
  <c r="AC190" i="1"/>
  <c r="AE190" i="1"/>
  <c r="AF190" i="1"/>
  <c r="AH190" i="1"/>
  <c r="H191" i="1"/>
  <c r="AF191" i="1" s="1"/>
  <c r="W191" i="1"/>
  <c r="X191" i="1"/>
  <c r="Y191" i="1"/>
  <c r="AA191" i="1"/>
  <c r="AB191" i="1"/>
  <c r="AC191" i="1"/>
  <c r="AE191" i="1"/>
  <c r="AH191" i="1"/>
  <c r="H192" i="1"/>
  <c r="AF192" i="1" s="1"/>
  <c r="W192" i="1"/>
  <c r="X192" i="1"/>
  <c r="Y192" i="1"/>
  <c r="AA192" i="1"/>
  <c r="AB192" i="1"/>
  <c r="AC192" i="1"/>
  <c r="AE192" i="1"/>
  <c r="AH192" i="1"/>
  <c r="H193" i="1"/>
  <c r="AF193" i="1" s="1"/>
  <c r="W193" i="1"/>
  <c r="X193" i="1"/>
  <c r="Y193" i="1"/>
  <c r="AA193" i="1"/>
  <c r="AB193" i="1"/>
  <c r="AC193" i="1"/>
  <c r="AE193" i="1"/>
  <c r="AH193" i="1"/>
  <c r="H194" i="1"/>
  <c r="W194" i="1"/>
  <c r="X194" i="1"/>
  <c r="Y194" i="1"/>
  <c r="AA194" i="1"/>
  <c r="AB194" i="1"/>
  <c r="AC194" i="1"/>
  <c r="AE194" i="1"/>
  <c r="AF194" i="1"/>
  <c r="AH194" i="1"/>
  <c r="H195" i="1"/>
  <c r="AF195" i="1" s="1"/>
  <c r="W195" i="1"/>
  <c r="X195" i="1"/>
  <c r="Y195" i="1"/>
  <c r="AA195" i="1"/>
  <c r="AB195" i="1"/>
  <c r="AC195" i="1"/>
  <c r="AE195" i="1"/>
  <c r="AH195" i="1"/>
  <c r="H196" i="1"/>
  <c r="AF196" i="1" s="1"/>
  <c r="W196" i="1"/>
  <c r="X196" i="1"/>
  <c r="Y196" i="1"/>
  <c r="AA196" i="1"/>
  <c r="AB196" i="1"/>
  <c r="AC196" i="1"/>
  <c r="AE196" i="1"/>
  <c r="AH196" i="1"/>
  <c r="H197" i="1"/>
  <c r="AF197" i="1" s="1"/>
  <c r="W197" i="1"/>
  <c r="X197" i="1"/>
  <c r="Y197" i="1"/>
  <c r="AA197" i="1"/>
  <c r="AB197" i="1"/>
  <c r="AC197" i="1"/>
  <c r="AE197" i="1"/>
  <c r="AH197" i="1"/>
  <c r="H198" i="1"/>
  <c r="AF198" i="1" s="1"/>
  <c r="W198" i="1"/>
  <c r="X198" i="1"/>
  <c r="Y198" i="1"/>
  <c r="AA198" i="1"/>
  <c r="AB198" i="1"/>
  <c r="AC198" i="1"/>
  <c r="AE198" i="1"/>
  <c r="AH198" i="1"/>
  <c r="H199" i="1"/>
  <c r="AF199" i="1" s="1"/>
  <c r="W199" i="1"/>
  <c r="X199" i="1"/>
  <c r="Y199" i="1"/>
  <c r="AA199" i="1"/>
  <c r="AB199" i="1"/>
  <c r="AC199" i="1"/>
  <c r="AE199" i="1"/>
  <c r="AH199" i="1"/>
  <c r="H200" i="1"/>
  <c r="AF200" i="1" s="1"/>
  <c r="W200" i="1"/>
  <c r="X200" i="1"/>
  <c r="Y200" i="1"/>
  <c r="AA200" i="1"/>
  <c r="AB200" i="1"/>
  <c r="AC200" i="1"/>
  <c r="AE200" i="1"/>
  <c r="AH200" i="1"/>
  <c r="H21" i="1" l="1"/>
  <c r="W21" i="1"/>
  <c r="X21" i="1"/>
  <c r="H22" i="1"/>
  <c r="AF22" i="1" s="1"/>
  <c r="W22" i="1"/>
  <c r="X22" i="1"/>
  <c r="H23" i="1"/>
  <c r="AF23" i="1" s="1"/>
  <c r="W23" i="1"/>
  <c r="Y23" i="1" s="1"/>
  <c r="X23" i="1"/>
  <c r="AA23" i="1"/>
  <c r="AE23" i="1"/>
  <c r="H24" i="1"/>
  <c r="AF24" i="1" s="1"/>
  <c r="W24" i="1"/>
  <c r="X24" i="1"/>
  <c r="Y24" i="1" s="1"/>
  <c r="AA24" i="1"/>
  <c r="AC24" i="1" s="1"/>
  <c r="AH24" i="1" s="1"/>
  <c r="AB24" i="1"/>
  <c r="AE24" i="1"/>
  <c r="H25" i="1"/>
  <c r="AF25" i="1" s="1"/>
  <c r="W25" i="1"/>
  <c r="Y25" i="1" s="1"/>
  <c r="X25" i="1"/>
  <c r="AA25" i="1"/>
  <c r="AE25" i="1"/>
  <c r="AE21" i="1" l="1"/>
  <c r="AE22" i="1"/>
  <c r="AB25" i="1"/>
  <c r="AC25" i="1" s="1"/>
  <c r="AH25" i="1" s="1"/>
  <c r="AB23" i="1"/>
  <c r="AC23" i="1" s="1"/>
  <c r="AH23" i="1" s="1"/>
  <c r="Y22" i="1"/>
  <c r="AA22" i="1"/>
  <c r="Y21" i="1"/>
  <c r="AA21" i="1"/>
  <c r="AF21" i="1"/>
  <c r="AB22" i="1"/>
  <c r="AC22" i="1" s="1"/>
  <c r="AH22" i="1" s="1"/>
  <c r="AB21" i="1"/>
  <c r="AC21" i="1" l="1"/>
  <c r="AH21" i="1" l="1"/>
  <c r="H47" i="1"/>
  <c r="AF47" i="1" s="1"/>
  <c r="W47" i="1"/>
  <c r="X47" i="1"/>
  <c r="Y47" i="1"/>
  <c r="AA47" i="1"/>
  <c r="AB47" i="1"/>
  <c r="AC47" i="1"/>
  <c r="AE47" i="1"/>
  <c r="AH47" i="1"/>
  <c r="H48" i="1"/>
  <c r="AF48" i="1" s="1"/>
  <c r="W48" i="1"/>
  <c r="X48" i="1"/>
  <c r="Y48" i="1"/>
  <c r="AA48" i="1"/>
  <c r="AB48" i="1"/>
  <c r="AC48" i="1"/>
  <c r="AE48" i="1"/>
  <c r="AH48" i="1"/>
  <c r="H49" i="1"/>
  <c r="AF49" i="1" s="1"/>
  <c r="W49" i="1"/>
  <c r="X49" i="1"/>
  <c r="Y49" i="1"/>
  <c r="AA49" i="1"/>
  <c r="AB49" i="1"/>
  <c r="AC49" i="1"/>
  <c r="AE49" i="1"/>
  <c r="AH49" i="1"/>
  <c r="H50" i="1"/>
  <c r="AF50" i="1" s="1"/>
  <c r="W50" i="1"/>
  <c r="X50" i="1"/>
  <c r="Y50" i="1"/>
  <c r="AA50" i="1"/>
  <c r="AB50" i="1"/>
  <c r="AC50" i="1"/>
  <c r="AE50" i="1"/>
  <c r="AH50" i="1"/>
  <c r="H51" i="1"/>
  <c r="AF51" i="1" s="1"/>
  <c r="W51" i="1"/>
  <c r="X51" i="1"/>
  <c r="Y51" i="1"/>
  <c r="AA51" i="1"/>
  <c r="AB51" i="1"/>
  <c r="AC51" i="1"/>
  <c r="AE51" i="1"/>
  <c r="AH51" i="1"/>
  <c r="H52" i="1"/>
  <c r="AF52" i="1" s="1"/>
  <c r="W52" i="1"/>
  <c r="X52" i="1"/>
  <c r="Y52" i="1"/>
  <c r="AA52" i="1"/>
  <c r="AB52" i="1"/>
  <c r="AC52" i="1"/>
  <c r="AE52" i="1"/>
  <c r="AH52" i="1"/>
  <c r="H53" i="1"/>
  <c r="AF53" i="1" s="1"/>
  <c r="W53" i="1"/>
  <c r="X53" i="1"/>
  <c r="Y53" i="1"/>
  <c r="AA53" i="1"/>
  <c r="AB53" i="1"/>
  <c r="AC53" i="1"/>
  <c r="AE53" i="1"/>
  <c r="AH53" i="1"/>
  <c r="H54" i="1"/>
  <c r="AF54" i="1" s="1"/>
  <c r="W54" i="1"/>
  <c r="X54" i="1"/>
  <c r="Y54" i="1"/>
  <c r="AA54" i="1"/>
  <c r="AB54" i="1"/>
  <c r="AC54" i="1"/>
  <c r="AE54" i="1"/>
  <c r="AH54" i="1"/>
  <c r="H55" i="1"/>
  <c r="AF55" i="1" s="1"/>
  <c r="W55" i="1"/>
  <c r="X55" i="1"/>
  <c r="Y55" i="1"/>
  <c r="AA55" i="1"/>
  <c r="AB55" i="1"/>
  <c r="AC55" i="1"/>
  <c r="AE55" i="1"/>
  <c r="AH55" i="1"/>
  <c r="H56" i="1"/>
  <c r="AF56" i="1" s="1"/>
  <c r="W56" i="1"/>
  <c r="X56" i="1"/>
  <c r="Y56" i="1"/>
  <c r="AA56" i="1"/>
  <c r="AB56" i="1"/>
  <c r="AC56" i="1"/>
  <c r="AE56" i="1"/>
  <c r="AH56" i="1"/>
  <c r="H57" i="1"/>
  <c r="AF57" i="1" s="1"/>
  <c r="W57" i="1"/>
  <c r="X57" i="1"/>
  <c r="Y57" i="1"/>
  <c r="AA57" i="1"/>
  <c r="AB57" i="1"/>
  <c r="AC57" i="1"/>
  <c r="AE57" i="1"/>
  <c r="AH57" i="1"/>
  <c r="H58" i="1"/>
  <c r="AF58" i="1" s="1"/>
  <c r="W58" i="1"/>
  <c r="X58" i="1"/>
  <c r="Y58" i="1"/>
  <c r="AA58" i="1"/>
  <c r="AB58" i="1"/>
  <c r="AC58" i="1"/>
  <c r="AE58" i="1"/>
  <c r="AH58" i="1"/>
  <c r="H59" i="1"/>
  <c r="AF59" i="1" s="1"/>
  <c r="W59" i="1"/>
  <c r="X59" i="1"/>
  <c r="Y59" i="1"/>
  <c r="AA59" i="1"/>
  <c r="AB59" i="1"/>
  <c r="AC59" i="1"/>
  <c r="AE59" i="1"/>
  <c r="AH59" i="1"/>
  <c r="H60" i="1"/>
  <c r="AF60" i="1" s="1"/>
  <c r="W60" i="1"/>
  <c r="X60" i="1"/>
  <c r="Y60" i="1"/>
  <c r="AA60" i="1"/>
  <c r="AB60" i="1"/>
  <c r="AC60" i="1"/>
  <c r="AE60" i="1"/>
  <c r="AH60" i="1"/>
  <c r="H61" i="1"/>
  <c r="AF61" i="1" s="1"/>
  <c r="W61" i="1"/>
  <c r="X61" i="1"/>
  <c r="Y61" i="1"/>
  <c r="AA61" i="1"/>
  <c r="AB61" i="1"/>
  <c r="AC61" i="1"/>
  <c r="AE61" i="1"/>
  <c r="AH61" i="1"/>
  <c r="H62" i="1"/>
  <c r="AF62" i="1" s="1"/>
  <c r="W62" i="1"/>
  <c r="X62" i="1"/>
  <c r="Y62" i="1"/>
  <c r="AA62" i="1"/>
  <c r="AB62" i="1"/>
  <c r="AC62" i="1"/>
  <c r="AE62" i="1"/>
  <c r="AH62" i="1"/>
  <c r="H63" i="1"/>
  <c r="AF63" i="1" s="1"/>
  <c r="W63" i="1"/>
  <c r="X63" i="1"/>
  <c r="Y63" i="1"/>
  <c r="AA63" i="1"/>
  <c r="AB63" i="1"/>
  <c r="AC63" i="1"/>
  <c r="AE63" i="1"/>
  <c r="AH63" i="1"/>
  <c r="H64" i="1"/>
  <c r="AF64" i="1" s="1"/>
  <c r="W64" i="1"/>
  <c r="X64" i="1"/>
  <c r="Y64" i="1"/>
  <c r="AA64" i="1"/>
  <c r="AB64" i="1"/>
  <c r="AC64" i="1"/>
  <c r="AE64" i="1"/>
  <c r="AH64" i="1"/>
  <c r="H65" i="1"/>
  <c r="AF65" i="1" s="1"/>
  <c r="W65" i="1"/>
  <c r="X65" i="1"/>
  <c r="Y65" i="1"/>
  <c r="AA65" i="1"/>
  <c r="AB65" i="1"/>
  <c r="AC65" i="1"/>
  <c r="AE65" i="1"/>
  <c r="AH65" i="1"/>
  <c r="H66" i="1"/>
  <c r="AF66" i="1" s="1"/>
  <c r="W66" i="1"/>
  <c r="X66" i="1"/>
  <c r="Y66" i="1"/>
  <c r="AA66" i="1"/>
  <c r="AB66" i="1"/>
  <c r="AC66" i="1"/>
  <c r="AE66" i="1"/>
  <c r="AH66" i="1"/>
  <c r="H67" i="1"/>
  <c r="AF67" i="1" s="1"/>
  <c r="W67" i="1"/>
  <c r="X67" i="1"/>
  <c r="Y67" i="1"/>
  <c r="AA67" i="1"/>
  <c r="AB67" i="1"/>
  <c r="AC67" i="1"/>
  <c r="AE67" i="1"/>
  <c r="AH67" i="1"/>
  <c r="H68" i="1"/>
  <c r="AF68" i="1" s="1"/>
  <c r="W68" i="1"/>
  <c r="X68" i="1"/>
  <c r="Y68" i="1"/>
  <c r="AA68" i="1"/>
  <c r="AB68" i="1"/>
  <c r="AC68" i="1"/>
  <c r="AE68" i="1"/>
  <c r="AH68" i="1"/>
  <c r="H69" i="1"/>
  <c r="AF69" i="1" s="1"/>
  <c r="W69" i="1"/>
  <c r="X69" i="1"/>
  <c r="Y69" i="1"/>
  <c r="AA69" i="1"/>
  <c r="AB69" i="1"/>
  <c r="AC69" i="1"/>
  <c r="AE69" i="1"/>
  <c r="AH69" i="1"/>
  <c r="H70" i="1"/>
  <c r="AF70" i="1" s="1"/>
  <c r="W70" i="1"/>
  <c r="X70" i="1"/>
  <c r="Y70" i="1"/>
  <c r="AA70" i="1"/>
  <c r="AB70" i="1"/>
  <c r="AC70" i="1"/>
  <c r="AE70" i="1"/>
  <c r="AH70" i="1"/>
  <c r="H71" i="1"/>
  <c r="AF71" i="1" s="1"/>
  <c r="W71" i="1"/>
  <c r="X71" i="1"/>
  <c r="Y71" i="1"/>
  <c r="AA71" i="1"/>
  <c r="AB71" i="1"/>
  <c r="AC71" i="1"/>
  <c r="AE71" i="1"/>
  <c r="AH71" i="1"/>
  <c r="H72" i="1"/>
  <c r="AF72" i="1" s="1"/>
  <c r="W72" i="1"/>
  <c r="X72" i="1"/>
  <c r="Y72" i="1"/>
  <c r="AA72" i="1"/>
  <c r="AB72" i="1"/>
  <c r="AC72" i="1"/>
  <c r="AE72" i="1"/>
  <c r="AH72" i="1"/>
  <c r="H73" i="1"/>
  <c r="AF73" i="1" s="1"/>
  <c r="W73" i="1"/>
  <c r="X73" i="1"/>
  <c r="Y73" i="1"/>
  <c r="AA73" i="1"/>
  <c r="AB73" i="1"/>
  <c r="AC73" i="1"/>
  <c r="AE73" i="1"/>
  <c r="AH73" i="1"/>
  <c r="H74" i="1"/>
  <c r="AF74" i="1" s="1"/>
  <c r="W74" i="1"/>
  <c r="X74" i="1"/>
  <c r="Y74" i="1"/>
  <c r="AA74" i="1"/>
  <c r="AB74" i="1"/>
  <c r="AC74" i="1"/>
  <c r="AE74" i="1"/>
  <c r="AH74" i="1"/>
  <c r="H75" i="1"/>
  <c r="AF75" i="1" s="1"/>
  <c r="W75" i="1"/>
  <c r="X75" i="1"/>
  <c r="Y75" i="1"/>
  <c r="AA75" i="1"/>
  <c r="AB75" i="1"/>
  <c r="AC75" i="1"/>
  <c r="AE75" i="1"/>
  <c r="AH75" i="1"/>
  <c r="H76" i="1"/>
  <c r="AF76" i="1" s="1"/>
  <c r="W76" i="1"/>
  <c r="X76" i="1"/>
  <c r="Y76" i="1"/>
  <c r="AA76" i="1"/>
  <c r="AB76" i="1"/>
  <c r="AC76" i="1"/>
  <c r="AE76" i="1"/>
  <c r="AH76" i="1"/>
  <c r="H77" i="1"/>
  <c r="AF77" i="1" s="1"/>
  <c r="W77" i="1"/>
  <c r="X77" i="1"/>
  <c r="Y77" i="1"/>
  <c r="AA77" i="1"/>
  <c r="AB77" i="1"/>
  <c r="AC77" i="1"/>
  <c r="AE77" i="1"/>
  <c r="AH77" i="1"/>
  <c r="H78" i="1"/>
  <c r="AF78" i="1" s="1"/>
  <c r="W78" i="1"/>
  <c r="X78" i="1"/>
  <c r="Y78" i="1"/>
  <c r="AA78" i="1"/>
  <c r="AB78" i="1"/>
  <c r="AC78" i="1"/>
  <c r="AE78" i="1"/>
  <c r="AH78" i="1"/>
  <c r="H79" i="1"/>
  <c r="AF79" i="1" s="1"/>
  <c r="W79" i="1"/>
  <c r="X79" i="1"/>
  <c r="Y79" i="1"/>
  <c r="AA79" i="1"/>
  <c r="AB79" i="1"/>
  <c r="AC79" i="1"/>
  <c r="AE79" i="1"/>
  <c r="AH79" i="1"/>
  <c r="H80" i="1"/>
  <c r="AF80" i="1" s="1"/>
  <c r="W80" i="1"/>
  <c r="X80" i="1"/>
  <c r="Y80" i="1"/>
  <c r="AA80" i="1"/>
  <c r="AB80" i="1"/>
  <c r="AC80" i="1"/>
  <c r="AE80" i="1"/>
  <c r="AH80" i="1"/>
  <c r="H81" i="1"/>
  <c r="AF81" i="1" s="1"/>
  <c r="W81" i="1"/>
  <c r="X81" i="1"/>
  <c r="Y81" i="1"/>
  <c r="AA81" i="1"/>
  <c r="AB81" i="1"/>
  <c r="AC81" i="1"/>
  <c r="AE81" i="1"/>
  <c r="AH81" i="1"/>
  <c r="H82" i="1"/>
  <c r="AF82" i="1" s="1"/>
  <c r="W82" i="1"/>
  <c r="X82" i="1"/>
  <c r="Y82" i="1"/>
  <c r="AA82" i="1"/>
  <c r="AB82" i="1"/>
  <c r="AC82" i="1"/>
  <c r="AE82" i="1"/>
  <c r="AH82" i="1"/>
  <c r="H83" i="1"/>
  <c r="AF83" i="1" s="1"/>
  <c r="W83" i="1"/>
  <c r="X83" i="1"/>
  <c r="Y83" i="1"/>
  <c r="AA83" i="1"/>
  <c r="AB83" i="1"/>
  <c r="AC83" i="1"/>
  <c r="AE83" i="1"/>
  <c r="AH83" i="1"/>
  <c r="H84" i="1"/>
  <c r="AF84" i="1" s="1"/>
  <c r="W84" i="1"/>
  <c r="X84" i="1"/>
  <c r="Y84" i="1"/>
  <c r="AA84" i="1"/>
  <c r="AB84" i="1"/>
  <c r="AC84" i="1"/>
  <c r="AE84" i="1"/>
  <c r="AH84" i="1"/>
  <c r="H85" i="1"/>
  <c r="AF85" i="1" s="1"/>
  <c r="W85" i="1"/>
  <c r="X85" i="1"/>
  <c r="Y85" i="1"/>
  <c r="AA85" i="1"/>
  <c r="AB85" i="1"/>
  <c r="AC85" i="1"/>
  <c r="AE85" i="1"/>
  <c r="AH85" i="1"/>
  <c r="H86" i="1"/>
  <c r="AF86" i="1" s="1"/>
  <c r="W86" i="1"/>
  <c r="X86" i="1"/>
  <c r="Y86" i="1"/>
  <c r="AA86" i="1"/>
  <c r="AB86" i="1"/>
  <c r="AC86" i="1"/>
  <c r="AE86" i="1"/>
  <c r="AH86" i="1"/>
  <c r="H87" i="1"/>
  <c r="AF87" i="1" s="1"/>
  <c r="W87" i="1"/>
  <c r="X87" i="1"/>
  <c r="Y87" i="1"/>
  <c r="AA87" i="1"/>
  <c r="AB87" i="1"/>
  <c r="AC87" i="1"/>
  <c r="AE87" i="1"/>
  <c r="AH87" i="1"/>
  <c r="H88" i="1"/>
  <c r="AF88" i="1" s="1"/>
  <c r="W88" i="1"/>
  <c r="X88" i="1"/>
  <c r="Y88" i="1"/>
  <c r="AA88" i="1"/>
  <c r="AB88" i="1"/>
  <c r="AC88" i="1"/>
  <c r="AE88" i="1"/>
  <c r="AH88" i="1"/>
  <c r="H89" i="1"/>
  <c r="AF89" i="1" s="1"/>
  <c r="W89" i="1"/>
  <c r="X89" i="1"/>
  <c r="Y89" i="1"/>
  <c r="AA89" i="1"/>
  <c r="AB89" i="1"/>
  <c r="AC89" i="1"/>
  <c r="AE89" i="1"/>
  <c r="AH89" i="1"/>
  <c r="H90" i="1"/>
  <c r="AF90" i="1" s="1"/>
  <c r="W90" i="1"/>
  <c r="X90" i="1"/>
  <c r="Y90" i="1"/>
  <c r="AA90" i="1"/>
  <c r="AB90" i="1"/>
  <c r="AC90" i="1"/>
  <c r="AE90" i="1"/>
  <c r="AH90" i="1"/>
  <c r="H91" i="1"/>
  <c r="AF91" i="1" s="1"/>
  <c r="W91" i="1"/>
  <c r="X91" i="1"/>
  <c r="Y91" i="1"/>
  <c r="AA91" i="1"/>
  <c r="AB91" i="1"/>
  <c r="AC91" i="1"/>
  <c r="AE91" i="1"/>
  <c r="AH91" i="1"/>
  <c r="H92" i="1"/>
  <c r="AF92" i="1" s="1"/>
  <c r="W92" i="1"/>
  <c r="X92" i="1"/>
  <c r="Y92" i="1"/>
  <c r="AA92" i="1"/>
  <c r="AB92" i="1"/>
  <c r="AC92" i="1"/>
  <c r="AE92" i="1"/>
  <c r="AH92" i="1"/>
  <c r="H93" i="1"/>
  <c r="AF93" i="1" s="1"/>
  <c r="W93" i="1"/>
  <c r="X93" i="1"/>
  <c r="Y93" i="1"/>
  <c r="AA93" i="1"/>
  <c r="AB93" i="1"/>
  <c r="AC93" i="1"/>
  <c r="AE93" i="1"/>
  <c r="AH93" i="1"/>
  <c r="H94" i="1"/>
  <c r="AF94" i="1" s="1"/>
  <c r="W94" i="1"/>
  <c r="X94" i="1"/>
  <c r="Y94" i="1"/>
  <c r="AA94" i="1"/>
  <c r="AB94" i="1"/>
  <c r="AC94" i="1"/>
  <c r="AE94" i="1"/>
  <c r="AH94" i="1"/>
  <c r="H95" i="1"/>
  <c r="AF95" i="1" s="1"/>
  <c r="W95" i="1"/>
  <c r="X95" i="1"/>
  <c r="Y95" i="1"/>
  <c r="AA95" i="1"/>
  <c r="AB95" i="1"/>
  <c r="AC95" i="1"/>
  <c r="AE95" i="1"/>
  <c r="AH95" i="1"/>
  <c r="H96" i="1"/>
  <c r="AF96" i="1" s="1"/>
  <c r="W96" i="1"/>
  <c r="X96" i="1"/>
  <c r="Y96" i="1"/>
  <c r="AA96" i="1"/>
  <c r="AB96" i="1"/>
  <c r="AC96" i="1"/>
  <c r="AE96" i="1"/>
  <c r="AH96" i="1"/>
  <c r="H97" i="1"/>
  <c r="AF97" i="1" s="1"/>
  <c r="W97" i="1"/>
  <c r="X97" i="1"/>
  <c r="Y97" i="1"/>
  <c r="AA97" i="1"/>
  <c r="AB97" i="1"/>
  <c r="AC97" i="1"/>
  <c r="AE97" i="1"/>
  <c r="AH97" i="1"/>
  <c r="H98" i="1"/>
  <c r="AF98" i="1" s="1"/>
  <c r="W98" i="1"/>
  <c r="X98" i="1"/>
  <c r="Y98" i="1"/>
  <c r="AA98" i="1"/>
  <c r="AB98" i="1"/>
  <c r="AC98" i="1"/>
  <c r="AE98" i="1"/>
  <c r="AH98" i="1"/>
  <c r="H99" i="1"/>
  <c r="AF99" i="1" s="1"/>
  <c r="W99" i="1"/>
  <c r="X99" i="1"/>
  <c r="Y99" i="1"/>
  <c r="AA99" i="1"/>
  <c r="AB99" i="1"/>
  <c r="AC99" i="1"/>
  <c r="AE99" i="1"/>
  <c r="AH99" i="1"/>
  <c r="H100" i="1"/>
  <c r="AF100" i="1" s="1"/>
  <c r="W100" i="1"/>
  <c r="X100" i="1"/>
  <c r="Y100" i="1"/>
  <c r="AA100" i="1"/>
  <c r="AB100" i="1"/>
  <c r="AC100" i="1"/>
  <c r="AE100" i="1"/>
  <c r="AH100" i="1"/>
  <c r="W26" i="1"/>
  <c r="Y26" i="1" s="1"/>
  <c r="X26" i="1"/>
  <c r="AB26" i="1"/>
  <c r="AE26" i="1"/>
  <c r="W27" i="1"/>
  <c r="Y27" i="1" s="1"/>
  <c r="X27" i="1"/>
  <c r="AB27" i="1"/>
  <c r="AA27" i="1"/>
  <c r="W28" i="1"/>
  <c r="Y28" i="1" s="1"/>
  <c r="X28" i="1"/>
  <c r="AB28" i="1"/>
  <c r="AA28" i="1"/>
  <c r="W29" i="1"/>
  <c r="Y29" i="1" s="1"/>
  <c r="X29" i="1"/>
  <c r="AB29" i="1"/>
  <c r="AA29" i="1"/>
  <c r="AE29" i="1"/>
  <c r="W30" i="1"/>
  <c r="Y30" i="1" s="1"/>
  <c r="X30" i="1"/>
  <c r="AB30" i="1"/>
  <c r="AE30" i="1"/>
  <c r="W31" i="1"/>
  <c r="Y31" i="1" s="1"/>
  <c r="X31" i="1"/>
  <c r="AB31" i="1"/>
  <c r="W32" i="1"/>
  <c r="Y32" i="1" s="1"/>
  <c r="X32" i="1"/>
  <c r="AB32" i="1"/>
  <c r="AA32" i="1"/>
  <c r="W33" i="1"/>
  <c r="Y33" i="1" s="1"/>
  <c r="X33" i="1"/>
  <c r="AB33" i="1"/>
  <c r="AE33" i="1"/>
  <c r="W34" i="1"/>
  <c r="X34" i="1"/>
  <c r="Y34" i="1"/>
  <c r="AA34" i="1"/>
  <c r="AB34" i="1"/>
  <c r="AC34" i="1"/>
  <c r="AE34" i="1"/>
  <c r="W35" i="1"/>
  <c r="X35" i="1"/>
  <c r="Y35" i="1"/>
  <c r="AA35" i="1"/>
  <c r="AB35" i="1"/>
  <c r="AC35" i="1"/>
  <c r="AE35" i="1"/>
  <c r="W36" i="1"/>
  <c r="X36" i="1"/>
  <c r="Y36" i="1"/>
  <c r="AA36" i="1"/>
  <c r="AB36" i="1"/>
  <c r="AC36" i="1"/>
  <c r="AE36" i="1"/>
  <c r="W37" i="1"/>
  <c r="X37" i="1"/>
  <c r="Y37" i="1"/>
  <c r="AA37" i="1"/>
  <c r="AB37" i="1"/>
  <c r="AC37" i="1"/>
  <c r="AE37" i="1"/>
  <c r="W38" i="1"/>
  <c r="X38" i="1"/>
  <c r="Y38" i="1"/>
  <c r="AA38" i="1"/>
  <c r="AB38" i="1"/>
  <c r="AC38" i="1"/>
  <c r="AE38" i="1"/>
  <c r="W39" i="1"/>
  <c r="X39" i="1"/>
  <c r="Y39" i="1"/>
  <c r="AA39" i="1"/>
  <c r="AB39" i="1"/>
  <c r="AC39" i="1"/>
  <c r="AE39" i="1"/>
  <c r="W40" i="1"/>
  <c r="X40" i="1"/>
  <c r="Y40" i="1"/>
  <c r="AA40" i="1"/>
  <c r="AB40" i="1"/>
  <c r="AC40" i="1"/>
  <c r="AE40" i="1"/>
  <c r="W41" i="1"/>
  <c r="X41" i="1"/>
  <c r="Y41" i="1"/>
  <c r="AA41" i="1"/>
  <c r="AB41" i="1"/>
  <c r="AC41" i="1"/>
  <c r="AE41" i="1"/>
  <c r="W42" i="1"/>
  <c r="X42" i="1"/>
  <c r="Y42" i="1"/>
  <c r="AA42" i="1"/>
  <c r="AB42" i="1"/>
  <c r="AC42" i="1"/>
  <c r="AE42" i="1"/>
  <c r="W43" i="1"/>
  <c r="X43" i="1"/>
  <c r="Y43" i="1"/>
  <c r="AA43" i="1"/>
  <c r="AB43" i="1"/>
  <c r="AC43" i="1"/>
  <c r="AE43" i="1"/>
  <c r="W44" i="1"/>
  <c r="X44" i="1"/>
  <c r="Y44" i="1"/>
  <c r="AA44" i="1"/>
  <c r="AB44" i="1"/>
  <c r="AC44" i="1"/>
  <c r="AE44" i="1"/>
  <c r="W45" i="1"/>
  <c r="X45" i="1"/>
  <c r="Y45" i="1"/>
  <c r="AA45" i="1"/>
  <c r="AB45" i="1"/>
  <c r="AC45" i="1"/>
  <c r="AE45" i="1"/>
  <c r="W46" i="1"/>
  <c r="X46" i="1"/>
  <c r="Y46" i="1"/>
  <c r="AA46" i="1"/>
  <c r="AB46" i="1"/>
  <c r="AC46" i="1"/>
  <c r="AE46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H46" i="1"/>
  <c r="AF46" i="1" s="1"/>
  <c r="H45" i="1"/>
  <c r="AF45" i="1" s="1"/>
  <c r="H44" i="1"/>
  <c r="AF44" i="1" s="1"/>
  <c r="H43" i="1"/>
  <c r="AF43" i="1" s="1"/>
  <c r="H42" i="1"/>
  <c r="AF42" i="1" s="1"/>
  <c r="H41" i="1"/>
  <c r="AF41" i="1" s="1"/>
  <c r="H40" i="1"/>
  <c r="AF40" i="1" s="1"/>
  <c r="H39" i="1"/>
  <c r="AF39" i="1" s="1"/>
  <c r="H38" i="1"/>
  <c r="AF38" i="1" s="1"/>
  <c r="H37" i="1"/>
  <c r="AF37" i="1" s="1"/>
  <c r="H36" i="1"/>
  <c r="AF36" i="1" s="1"/>
  <c r="H35" i="1"/>
  <c r="AF35" i="1" s="1"/>
  <c r="H34" i="1"/>
  <c r="AF34" i="1" s="1"/>
  <c r="H33" i="1"/>
  <c r="AF33" i="1" s="1"/>
  <c r="H32" i="1"/>
  <c r="AF32" i="1" s="1"/>
  <c r="H31" i="1"/>
  <c r="AF31" i="1" s="1"/>
  <c r="H30" i="1"/>
  <c r="AF30" i="1" s="1"/>
  <c r="H29" i="1"/>
  <c r="AF29" i="1" s="1"/>
  <c r="H28" i="1"/>
  <c r="AF28" i="1" s="1"/>
  <c r="H27" i="1"/>
  <c r="AF27" i="1" s="1"/>
  <c r="H26" i="1"/>
  <c r="AB19" i="1" l="1"/>
  <c r="AF26" i="1"/>
  <c r="W7" i="1"/>
  <c r="W8" i="1"/>
  <c r="AC32" i="1"/>
  <c r="AH32" i="1" s="1"/>
  <c r="AC29" i="1"/>
  <c r="AH29" i="1" s="1"/>
  <c r="AC28" i="1"/>
  <c r="AH28" i="1" s="1"/>
  <c r="AC27" i="1"/>
  <c r="AH27" i="1" s="1"/>
  <c r="AA33" i="1"/>
  <c r="AC33" i="1" s="1"/>
  <c r="AH33" i="1" s="1"/>
  <c r="AA26" i="1"/>
  <c r="AE32" i="1"/>
  <c r="AE28" i="1"/>
  <c r="AA31" i="1"/>
  <c r="AC31" i="1" s="1"/>
  <c r="AH31" i="1" s="1"/>
  <c r="AA30" i="1"/>
  <c r="AC30" i="1" s="1"/>
  <c r="AH30" i="1" s="1"/>
  <c r="AE31" i="1"/>
  <c r="AE27" i="1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B140" i="1" l="1"/>
  <c r="B184" i="1"/>
  <c r="B51" i="1"/>
  <c r="B83" i="1"/>
  <c r="B46" i="1"/>
  <c r="B78" i="1"/>
  <c r="B110" i="1"/>
  <c r="B29" i="1"/>
  <c r="B61" i="1"/>
  <c r="B93" i="1"/>
  <c r="B125" i="1"/>
  <c r="B111" i="1"/>
  <c r="B40" i="1"/>
  <c r="B36" i="1"/>
  <c r="B123" i="1"/>
  <c r="B159" i="1"/>
  <c r="B191" i="1"/>
  <c r="B80" i="1"/>
  <c r="B142" i="1"/>
  <c r="B174" i="1"/>
  <c r="B172" i="1"/>
  <c r="B197" i="1"/>
  <c r="B165" i="1"/>
  <c r="B148" i="1"/>
  <c r="B164" i="1"/>
  <c r="B136" i="1"/>
  <c r="B23" i="1"/>
  <c r="B55" i="1"/>
  <c r="B87" i="1"/>
  <c r="B50" i="1"/>
  <c r="B82" i="1"/>
  <c r="B114" i="1"/>
  <c r="B33" i="1"/>
  <c r="B97" i="1"/>
  <c r="B129" i="1"/>
  <c r="B119" i="1"/>
  <c r="B56" i="1"/>
  <c r="B52" i="1"/>
  <c r="B163" i="1"/>
  <c r="B195" i="1"/>
  <c r="B92" i="1"/>
  <c r="B178" i="1"/>
  <c r="B65" i="1"/>
  <c r="B131" i="1"/>
  <c r="B146" i="1"/>
  <c r="B185" i="1"/>
  <c r="B156" i="1"/>
  <c r="B128" i="1"/>
  <c r="B176" i="1"/>
  <c r="B27" i="1"/>
  <c r="B59" i="1"/>
  <c r="B22" i="1"/>
  <c r="B54" i="1"/>
  <c r="B86" i="1"/>
  <c r="B118" i="1"/>
  <c r="B37" i="1"/>
  <c r="B69" i="1"/>
  <c r="B101" i="1"/>
  <c r="B28" i="1"/>
  <c r="B127" i="1"/>
  <c r="B72" i="1"/>
  <c r="B68" i="1"/>
  <c r="B135" i="1"/>
  <c r="B167" i="1"/>
  <c r="B199" i="1"/>
  <c r="B100" i="1"/>
  <c r="B150" i="1"/>
  <c r="B182" i="1"/>
  <c r="B189" i="1"/>
  <c r="B157" i="1"/>
  <c r="B66" i="1"/>
  <c r="B49" i="1"/>
  <c r="B76" i="1"/>
  <c r="B99" i="1"/>
  <c r="B32" i="1"/>
  <c r="B194" i="1"/>
  <c r="B160" i="1"/>
  <c r="B70" i="1"/>
  <c r="B53" i="1"/>
  <c r="B117" i="1"/>
  <c r="B112" i="1"/>
  <c r="B183" i="1"/>
  <c r="B166" i="1"/>
  <c r="B193" i="1"/>
  <c r="B31" i="1"/>
  <c r="B63" i="1"/>
  <c r="B26" i="1"/>
  <c r="B58" i="1"/>
  <c r="B90" i="1"/>
  <c r="B122" i="1"/>
  <c r="B41" i="1"/>
  <c r="B73" i="1"/>
  <c r="B105" i="1"/>
  <c r="B44" i="1"/>
  <c r="B137" i="1"/>
  <c r="B88" i="1"/>
  <c r="B84" i="1"/>
  <c r="B139" i="1"/>
  <c r="B171" i="1"/>
  <c r="B21" i="1"/>
  <c r="B108" i="1"/>
  <c r="B154" i="1"/>
  <c r="B186" i="1"/>
  <c r="B144" i="1"/>
  <c r="B169" i="1"/>
  <c r="B39" i="1"/>
  <c r="B71" i="1"/>
  <c r="B98" i="1"/>
  <c r="B81" i="1"/>
  <c r="B104" i="1"/>
  <c r="B179" i="1"/>
  <c r="B162" i="1"/>
  <c r="B161" i="1"/>
  <c r="B43" i="1"/>
  <c r="B38" i="1"/>
  <c r="B134" i="1"/>
  <c r="B95" i="1"/>
  <c r="B107" i="1"/>
  <c r="B48" i="1"/>
  <c r="B198" i="1"/>
  <c r="B173" i="1"/>
  <c r="B177" i="1"/>
  <c r="B200" i="1"/>
  <c r="B168" i="1"/>
  <c r="B35" i="1"/>
  <c r="B67" i="1"/>
  <c r="B30" i="1"/>
  <c r="B62" i="1"/>
  <c r="B94" i="1"/>
  <c r="B126" i="1"/>
  <c r="B45" i="1"/>
  <c r="B77" i="1"/>
  <c r="B109" i="1"/>
  <c r="B60" i="1"/>
  <c r="B141" i="1"/>
  <c r="B96" i="1"/>
  <c r="B91" i="1"/>
  <c r="B143" i="1"/>
  <c r="B175" i="1"/>
  <c r="B149" i="1"/>
  <c r="B116" i="1"/>
  <c r="B158" i="1"/>
  <c r="B190" i="1"/>
  <c r="B181" i="1"/>
  <c r="B34" i="1"/>
  <c r="B130" i="1"/>
  <c r="B113" i="1"/>
  <c r="B145" i="1"/>
  <c r="B147" i="1"/>
  <c r="B124" i="1"/>
  <c r="B133" i="1"/>
  <c r="B192" i="1"/>
  <c r="B75" i="1"/>
  <c r="B102" i="1"/>
  <c r="B85" i="1"/>
  <c r="B153" i="1"/>
  <c r="B151" i="1"/>
  <c r="B132" i="1"/>
  <c r="B196" i="1"/>
  <c r="B152" i="1"/>
  <c r="B79" i="1"/>
  <c r="B103" i="1"/>
  <c r="B170" i="1"/>
  <c r="B25" i="1"/>
  <c r="B57" i="1"/>
  <c r="B121" i="1"/>
  <c r="B42" i="1"/>
  <c r="B24" i="1"/>
  <c r="B180" i="1"/>
  <c r="B106" i="1"/>
  <c r="B64" i="1"/>
  <c r="B138" i="1"/>
  <c r="B74" i="1"/>
  <c r="B120" i="1"/>
  <c r="B115" i="1"/>
  <c r="B155" i="1"/>
  <c r="B187" i="1"/>
  <c r="B89" i="1"/>
  <c r="B188" i="1"/>
  <c r="B47" i="1"/>
  <c r="AA19" i="1"/>
  <c r="AC26" i="1"/>
  <c r="AC19" i="1" s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2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C145" i="1" l="1"/>
  <c r="C153" i="1"/>
  <c r="C165" i="1"/>
  <c r="C178" i="1"/>
  <c r="C193" i="1"/>
  <c r="C52" i="1"/>
  <c r="C84" i="1"/>
  <c r="C51" i="1"/>
  <c r="C83" i="1"/>
  <c r="C115" i="1"/>
  <c r="C34" i="1"/>
  <c r="C66" i="1"/>
  <c r="C98" i="1"/>
  <c r="C130" i="1"/>
  <c r="C171" i="1"/>
  <c r="C139" i="1"/>
  <c r="C85" i="1"/>
  <c r="C192" i="1"/>
  <c r="C160" i="1"/>
  <c r="C128" i="1"/>
  <c r="C41" i="1"/>
  <c r="C61" i="1"/>
  <c r="C124" i="1"/>
  <c r="C33" i="1"/>
  <c r="C141" i="1"/>
  <c r="C173" i="1"/>
  <c r="C56" i="1"/>
  <c r="C55" i="1"/>
  <c r="C119" i="1"/>
  <c r="C70" i="1"/>
  <c r="C199" i="1"/>
  <c r="C167" i="1"/>
  <c r="C135" i="1"/>
  <c r="C69" i="1"/>
  <c r="C188" i="1"/>
  <c r="C156" i="1"/>
  <c r="C120" i="1"/>
  <c r="C25" i="1"/>
  <c r="C45" i="1"/>
  <c r="C116" i="1"/>
  <c r="C44" i="1"/>
  <c r="C26" i="1"/>
  <c r="C179" i="1"/>
  <c r="C136" i="1"/>
  <c r="C170" i="1"/>
  <c r="C190" i="1"/>
  <c r="C24" i="1"/>
  <c r="C23" i="1"/>
  <c r="C87" i="1"/>
  <c r="C38" i="1"/>
  <c r="C102" i="1"/>
  <c r="C58" i="1"/>
  <c r="C200" i="1"/>
  <c r="C134" i="1"/>
  <c r="C185" i="1"/>
  <c r="C197" i="1"/>
  <c r="C154" i="1"/>
  <c r="C182" i="1"/>
  <c r="C28" i="1"/>
  <c r="C60" i="1"/>
  <c r="C27" i="1"/>
  <c r="C59" i="1"/>
  <c r="C91" i="1"/>
  <c r="C123" i="1"/>
  <c r="C42" i="1"/>
  <c r="C74" i="1"/>
  <c r="C106" i="1"/>
  <c r="C195" i="1"/>
  <c r="C163" i="1"/>
  <c r="C129" i="1"/>
  <c r="C53" i="1"/>
  <c r="C184" i="1"/>
  <c r="C152" i="1"/>
  <c r="C112" i="1"/>
  <c r="C125" i="1"/>
  <c r="C29" i="1"/>
  <c r="C108" i="1"/>
  <c r="C109" i="1"/>
  <c r="C92" i="1"/>
  <c r="C194" i="1"/>
  <c r="C166" i="1"/>
  <c r="C40" i="1"/>
  <c r="C71" i="1"/>
  <c r="C54" i="1"/>
  <c r="C183" i="1"/>
  <c r="C21" i="1"/>
  <c r="C138" i="1"/>
  <c r="C161" i="1"/>
  <c r="C43" i="1"/>
  <c r="C90" i="1"/>
  <c r="C97" i="1"/>
  <c r="C93" i="1"/>
  <c r="C162" i="1"/>
  <c r="C177" i="1"/>
  <c r="C32" i="1"/>
  <c r="C64" i="1"/>
  <c r="C31" i="1"/>
  <c r="C63" i="1"/>
  <c r="C95" i="1"/>
  <c r="C127" i="1"/>
  <c r="C46" i="1"/>
  <c r="C78" i="1"/>
  <c r="C110" i="1"/>
  <c r="C191" i="1"/>
  <c r="C159" i="1"/>
  <c r="C121" i="1"/>
  <c r="C37" i="1"/>
  <c r="C180" i="1"/>
  <c r="C148" i="1"/>
  <c r="C104" i="1"/>
  <c r="C117" i="1"/>
  <c r="C150" i="1"/>
  <c r="C100" i="1"/>
  <c r="C96" i="1"/>
  <c r="C169" i="1"/>
  <c r="C72" i="1"/>
  <c r="C103" i="1"/>
  <c r="C86" i="1"/>
  <c r="C151" i="1"/>
  <c r="C172" i="1"/>
  <c r="C101" i="1"/>
  <c r="C76" i="1"/>
  <c r="C107" i="1"/>
  <c r="C147" i="1"/>
  <c r="C73" i="1"/>
  <c r="C198" i="1"/>
  <c r="C174" i="1"/>
  <c r="C186" i="1"/>
  <c r="C157" i="1"/>
  <c r="C36" i="1"/>
  <c r="C68" i="1"/>
  <c r="C35" i="1"/>
  <c r="C67" i="1"/>
  <c r="C99" i="1"/>
  <c r="C131" i="1"/>
  <c r="C50" i="1"/>
  <c r="C82" i="1"/>
  <c r="C114" i="1"/>
  <c r="C187" i="1"/>
  <c r="C155" i="1"/>
  <c r="C113" i="1"/>
  <c r="C142" i="1"/>
  <c r="C176" i="1"/>
  <c r="C144" i="1"/>
  <c r="C146" i="1"/>
  <c r="C181" i="1"/>
  <c r="C149" i="1"/>
  <c r="C39" i="1"/>
  <c r="C22" i="1"/>
  <c r="C118" i="1"/>
  <c r="C105" i="1"/>
  <c r="C140" i="1"/>
  <c r="C88" i="1"/>
  <c r="C81" i="1"/>
  <c r="C189" i="1"/>
  <c r="C137" i="1"/>
  <c r="C75" i="1"/>
  <c r="C122" i="1"/>
  <c r="C168" i="1"/>
  <c r="C65" i="1"/>
  <c r="C158" i="1"/>
  <c r="C80" i="1"/>
  <c r="C175" i="1"/>
  <c r="C132" i="1"/>
  <c r="C49" i="1"/>
  <c r="C111" i="1"/>
  <c r="C133" i="1"/>
  <c r="C57" i="1"/>
  <c r="C126" i="1"/>
  <c r="C47" i="1"/>
  <c r="C143" i="1"/>
  <c r="C30" i="1"/>
  <c r="C62" i="1"/>
  <c r="C94" i="1"/>
  <c r="C79" i="1"/>
  <c r="C89" i="1"/>
  <c r="C196" i="1"/>
  <c r="C164" i="1"/>
  <c r="C48" i="1"/>
  <c r="C77" i="1"/>
  <c r="AH26" i="1"/>
  <c r="AH19" i="1" s="1"/>
  <c r="X8" i="1" l="1"/>
  <c r="X7" i="1"/>
  <c r="X9" i="1" l="1"/>
  <c r="W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Pierre Vanier</author>
  </authors>
  <commentList>
    <comment ref="F20" authorId="0" shapeId="0" xr:uid="{00000000-0006-0000-0000-000001000000}">
      <text>
        <r>
          <rPr>
            <sz val="8"/>
            <color indexed="81"/>
            <rFont val="Tahoma"/>
            <family val="2"/>
          </rPr>
          <t>Entrer dans la format suivant: hh:mm (08:00)</t>
        </r>
      </text>
    </comment>
    <comment ref="G20" authorId="0" shapeId="0" xr:uid="{00000000-0006-0000-0000-000002000000}">
      <text>
        <r>
          <rPr>
            <sz val="8"/>
            <color indexed="81"/>
            <rFont val="Tahoma"/>
            <family val="2"/>
          </rPr>
          <t>entrer dans le format suivant: hh:mm (20:00)</t>
        </r>
      </text>
    </comment>
  </commentList>
</comments>
</file>

<file path=xl/sharedStrings.xml><?xml version="1.0" encoding="utf-8"?>
<sst xmlns="http://schemas.openxmlformats.org/spreadsheetml/2006/main" count="970" uniqueCount="458">
  <si>
    <t xml:space="preserve">Mise à jour:  Annuellement </t>
  </si>
  <si>
    <t>Le contenu du fichier transmis doit respecter la forme convenue entre les parties lors de la signature du contrat.</t>
  </si>
  <si>
    <t>P-0107 - Les Ambulances Gilbert (Matane) inc.</t>
  </si>
  <si>
    <t>Heures de service autorisées</t>
  </si>
  <si>
    <t>par 14 jours</t>
  </si>
  <si>
    <t>par année</t>
  </si>
  <si>
    <t xml:space="preserve">Signatures </t>
  </si>
  <si>
    <t>Date</t>
  </si>
  <si>
    <t>Faction</t>
  </si>
  <si>
    <t>Nom de l'entreprise:</t>
  </si>
  <si>
    <t>Les Ambulances Gilbert (Matane) inc.</t>
  </si>
  <si>
    <t>Heure</t>
  </si>
  <si>
    <t>Entreprise</t>
  </si>
  <si>
    <t>Région</t>
  </si>
  <si>
    <t>Total des heures autorisées:</t>
  </si>
  <si>
    <t>Numéro de permis :</t>
  </si>
  <si>
    <t>P-0107</t>
  </si>
  <si>
    <t>facteur:</t>
  </si>
  <si>
    <t>Centre intégré</t>
  </si>
  <si>
    <t>Contrat de service</t>
  </si>
  <si>
    <t>Établi pour l'exercice financier :</t>
  </si>
  <si>
    <r>
      <t xml:space="preserve">Nombre d'horaires de travail par </t>
    </r>
    <r>
      <rPr>
        <b/>
        <sz val="9"/>
        <color indexed="10"/>
        <rFont val="Calibri"/>
        <family val="2"/>
        <scheme val="minor"/>
      </rPr>
      <t>période de paie</t>
    </r>
  </si>
  <si>
    <t>Totaux</t>
  </si>
  <si>
    <t># Permis</t>
  </si>
  <si>
    <t xml:space="preserve">Zone </t>
  </si>
  <si>
    <t>Accréditation
syndicale</t>
  </si>
  <si>
    <r>
      <t xml:space="preserve">débute à:
</t>
    </r>
    <r>
      <rPr>
        <b/>
        <i/>
        <sz val="9"/>
        <rFont val="Calibri"/>
        <family val="2"/>
        <scheme val="minor"/>
      </rPr>
      <t>(hh:mm)</t>
    </r>
  </si>
  <si>
    <r>
      <t xml:space="preserve">termine à:
</t>
    </r>
    <r>
      <rPr>
        <b/>
        <i/>
        <sz val="9"/>
        <rFont val="Calibri"/>
        <family val="2"/>
        <scheme val="minor"/>
      </rPr>
      <t>(hh:mm)</t>
    </r>
  </si>
  <si>
    <t>Type d'horaire</t>
  </si>
  <si>
    <t>Dim</t>
  </si>
  <si>
    <t>Lun</t>
  </si>
  <si>
    <t>Mar</t>
  </si>
  <si>
    <t>Mer</t>
  </si>
  <si>
    <t>Jeu</t>
  </si>
  <si>
    <t>Ven</t>
  </si>
  <si>
    <t>Sam</t>
  </si>
  <si>
    <r>
      <t xml:space="preserve">Total
</t>
    </r>
    <r>
      <rPr>
        <b/>
        <i/>
        <sz val="9"/>
        <rFont val="Calibri"/>
        <family val="2"/>
        <scheme val="minor"/>
      </rPr>
      <t>(semaine 1)</t>
    </r>
  </si>
  <si>
    <r>
      <t xml:space="preserve">Total
</t>
    </r>
    <r>
      <rPr>
        <b/>
        <i/>
        <sz val="9"/>
        <rFont val="Calibri"/>
        <family val="2"/>
        <scheme val="minor"/>
      </rPr>
      <t>(semaine 2)</t>
    </r>
  </si>
  <si>
    <r>
      <t xml:space="preserve">Total
</t>
    </r>
    <r>
      <rPr>
        <b/>
        <i/>
        <sz val="9"/>
        <rFont val="Calibri"/>
        <family val="2"/>
        <scheme val="minor"/>
      </rPr>
      <t>(quinzaine)</t>
    </r>
  </si>
  <si>
    <t>Hres / jour</t>
  </si>
  <si>
    <t>HSA
semaine 1</t>
  </si>
  <si>
    <t>HSA
semaine 2</t>
  </si>
  <si>
    <t>HSA
Total</t>
  </si>
  <si>
    <r>
      <t xml:space="preserve">À
</t>
    </r>
    <r>
      <rPr>
        <b/>
        <i/>
        <sz val="9"/>
        <rFont val="Calibri"/>
        <family val="2"/>
        <scheme val="minor"/>
      </rPr>
      <t>(hh:mm)</t>
    </r>
  </si>
  <si>
    <r>
      <t xml:space="preserve">Durée
</t>
    </r>
    <r>
      <rPr>
        <b/>
        <i/>
        <sz val="9"/>
        <rFont val="Calibri"/>
        <family val="2"/>
        <scheme val="minor"/>
      </rPr>
      <t>(heure)</t>
    </r>
  </si>
  <si>
    <t>Mode</t>
  </si>
  <si>
    <t>Référence géographique</t>
  </si>
  <si>
    <t>HSA
Total annuel</t>
  </si>
  <si>
    <t>01-103-Matane</t>
  </si>
  <si>
    <t>FPHQ</t>
  </si>
  <si>
    <t>Fusion</t>
  </si>
  <si>
    <t># permis</t>
  </si>
  <si>
    <t>Zones</t>
  </si>
  <si>
    <t>Total</t>
  </si>
  <si>
    <t>P-0101</t>
  </si>
  <si>
    <t>01-101-Rimouski</t>
  </si>
  <si>
    <t>01-313-Trois-Pistoles</t>
  </si>
  <si>
    <t>01-314-Lac-des-Aigles</t>
  </si>
  <si>
    <t>01-319-St-Cyprien</t>
  </si>
  <si>
    <t>P-0102</t>
  </si>
  <si>
    <t>01-102-Mont-Joli</t>
  </si>
  <si>
    <t>01-115-Amqui</t>
  </si>
  <si>
    <t>01-119-Sayabec</t>
  </si>
  <si>
    <t>P-0104</t>
  </si>
  <si>
    <t>01-315-Cabano</t>
  </si>
  <si>
    <t>01-341-Notre-Dame du Lac</t>
  </si>
  <si>
    <t>P-0105</t>
  </si>
  <si>
    <t>01-317-St-Pascal</t>
  </si>
  <si>
    <t>P-0106</t>
  </si>
  <si>
    <t>01-321-La Pocatière</t>
  </si>
  <si>
    <t>P-0108</t>
  </si>
  <si>
    <t>01-344-St-Alexandre</t>
  </si>
  <si>
    <t>P-0109</t>
  </si>
  <si>
    <t>01-318-Rivière-Bleue</t>
  </si>
  <si>
    <t>P-0110</t>
  </si>
  <si>
    <t>01-316-Rivière-du-Loup</t>
  </si>
  <si>
    <t>P-0201</t>
  </si>
  <si>
    <t>02-201-Dolbeau</t>
  </si>
  <si>
    <t>P-0202</t>
  </si>
  <si>
    <t>02-202-Roberval/St-Félicien</t>
  </si>
  <si>
    <t>02-203-Hébertville</t>
  </si>
  <si>
    <t>02-204-Alma</t>
  </si>
  <si>
    <t>02-212-Lac-Bouchette</t>
  </si>
  <si>
    <t>P-0203</t>
  </si>
  <si>
    <t>02-211-Normandin</t>
  </si>
  <si>
    <t>P-0204</t>
  </si>
  <si>
    <t>02-206-Chicoutimi</t>
  </si>
  <si>
    <t>02-208-La Baie</t>
  </si>
  <si>
    <t>02-218-Rivière-Éternité</t>
  </si>
  <si>
    <t>P-0205</t>
  </si>
  <si>
    <t>02-205-Jonquière</t>
  </si>
  <si>
    <t>02-216-Chicoutimi-Nord</t>
  </si>
  <si>
    <t>P-0301</t>
  </si>
  <si>
    <t>03-301-St-Siméon</t>
  </si>
  <si>
    <t>03-302-La Malbaie</t>
  </si>
  <si>
    <t>03-303-Baie St-Paul</t>
  </si>
  <si>
    <t>03-305 à 309-Québec-Métro</t>
  </si>
  <si>
    <t>03-311-St-Marc-des-Carrières</t>
  </si>
  <si>
    <t>03-342-Parc des Laurentides</t>
  </si>
  <si>
    <t>03-343-Île-aux Coudres</t>
  </si>
  <si>
    <t>P-0302</t>
  </si>
  <si>
    <t>03-304-Beaupré</t>
  </si>
  <si>
    <t>03-310-Portneuf</t>
  </si>
  <si>
    <t>P-0304</t>
  </si>
  <si>
    <t>03-312-Donnacona</t>
  </si>
  <si>
    <t>P-0306</t>
  </si>
  <si>
    <t>03-346-Ste-Catherine-de-la-Jacques-Cartier</t>
  </si>
  <si>
    <t>P-0401</t>
  </si>
  <si>
    <t>04-401-La Tuque</t>
  </si>
  <si>
    <t>P-0402</t>
  </si>
  <si>
    <t>04-406-Louiseville</t>
  </si>
  <si>
    <t>04-413-Manseau</t>
  </si>
  <si>
    <t>04-416-Plessisville</t>
  </si>
  <si>
    <t>04-410-Pierreville</t>
  </si>
  <si>
    <t>04-414-Drummondville</t>
  </si>
  <si>
    <t>P-0403</t>
  </si>
  <si>
    <t>04-404-Shawinigan</t>
  </si>
  <si>
    <t>04-409-Batiscan</t>
  </si>
  <si>
    <t>04-411-412-Nicolet-Bécancour</t>
  </si>
  <si>
    <t>04-478-Trois-Rivières</t>
  </si>
  <si>
    <t>P-0404</t>
  </si>
  <si>
    <t>04-403-Grand-Mère</t>
  </si>
  <si>
    <t>04-405-St-Paulin</t>
  </si>
  <si>
    <t>P-0406</t>
  </si>
  <si>
    <t>04-402-St-Tite</t>
  </si>
  <si>
    <t>P-0407</t>
  </si>
  <si>
    <t>04-415-Victoriaville</t>
  </si>
  <si>
    <t>P-0408</t>
  </si>
  <si>
    <t>P-0501</t>
  </si>
  <si>
    <t>05-501-Sherbrooke</t>
  </si>
  <si>
    <t>05-504-East-Angus</t>
  </si>
  <si>
    <t>05-505-513-Magog-Eastman</t>
  </si>
  <si>
    <t>05-509-Richmond</t>
  </si>
  <si>
    <t>05-512-Valcourt</t>
  </si>
  <si>
    <t>P-0503</t>
  </si>
  <si>
    <t>05-502-Windsor</t>
  </si>
  <si>
    <t>05-503-Asbestos</t>
  </si>
  <si>
    <t>05-507-Coaticook</t>
  </si>
  <si>
    <t>05-508-La Patrie</t>
  </si>
  <si>
    <t>05-511-Lac-Mégantic</t>
  </si>
  <si>
    <t>05-514-Lambton</t>
  </si>
  <si>
    <t>05-506-Stanstead</t>
  </si>
  <si>
    <t>P-0505</t>
  </si>
  <si>
    <t>05-510-Weedon</t>
  </si>
  <si>
    <t>P-0701</t>
  </si>
  <si>
    <t>07-701-Fort-Coulonge</t>
  </si>
  <si>
    <t>07-702-Shawville</t>
  </si>
  <si>
    <t>07-703-5-6-7-Hull-Aylmer-Gatineau- Buckingham</t>
  </si>
  <si>
    <t>07-704-Masham</t>
  </si>
  <si>
    <t>07-704-Masham / 07-709-St-André Avelin</t>
  </si>
  <si>
    <t>07-708-Papineauville</t>
  </si>
  <si>
    <t>07-709-St-André Avellin</t>
  </si>
  <si>
    <t>07-710-Gracefield</t>
  </si>
  <si>
    <t>07-711-Notre-Dame du Laus</t>
  </si>
  <si>
    <t>07-712-Maniwaki</t>
  </si>
  <si>
    <t>P-0702</t>
  </si>
  <si>
    <t>07-713-Parc de Lavérendrye</t>
  </si>
  <si>
    <t>P-0801</t>
  </si>
  <si>
    <t>08-801-Témiscaming</t>
  </si>
  <si>
    <t>08-802-Ville-Marie</t>
  </si>
  <si>
    <t>08-803-Rouyn-Noranda</t>
  </si>
  <si>
    <t>08-804-La Sarre</t>
  </si>
  <si>
    <t>08-805-Amos</t>
  </si>
  <si>
    <t>08-810-Malartic</t>
  </si>
  <si>
    <t>08-811-Notre-Dame du Nord</t>
  </si>
  <si>
    <t>08-813-Cadillac</t>
  </si>
  <si>
    <t>08-814-Barraute</t>
  </si>
  <si>
    <t>P-0803</t>
  </si>
  <si>
    <t>08-807-Senneterre</t>
  </si>
  <si>
    <t>08-812-Parc La Vérendrye</t>
  </si>
  <si>
    <t>P-0804</t>
  </si>
  <si>
    <t>08-806-Val-d'Or</t>
  </si>
  <si>
    <t>P-0806</t>
  </si>
  <si>
    <t>08-820-Belleterre</t>
  </si>
  <si>
    <t>P-0901</t>
  </si>
  <si>
    <t>09-900-Sacré-Cœur</t>
  </si>
  <si>
    <t>P-0903</t>
  </si>
  <si>
    <t>09-901-Les Escoumins</t>
  </si>
  <si>
    <t>09-902-Forestville</t>
  </si>
  <si>
    <t>09-903-Baie-Comeau</t>
  </si>
  <si>
    <t>09-904-Manic V</t>
  </si>
  <si>
    <t>09-905-Baie-Trinité</t>
  </si>
  <si>
    <t>09-906-Port-Cartier</t>
  </si>
  <si>
    <t>09-907-Sept-Iles</t>
  </si>
  <si>
    <t>09-909-Havre St-Pierre</t>
  </si>
  <si>
    <t>P-0904</t>
  </si>
  <si>
    <t>09-912-Blanc-Sablon</t>
  </si>
  <si>
    <t>P-0907</t>
  </si>
  <si>
    <t>09-914-Fermont</t>
  </si>
  <si>
    <t>P-0908</t>
  </si>
  <si>
    <t>09-915-Schefferville</t>
  </si>
  <si>
    <t>P-1001</t>
  </si>
  <si>
    <t>10-213-Chibougamau-Chapais</t>
  </si>
  <si>
    <t>10-219-Parc de Chibougamau</t>
  </si>
  <si>
    <t>P-1002</t>
  </si>
  <si>
    <t>10-808-Lebel sur Quévillon</t>
  </si>
  <si>
    <t>10-809-Matagami</t>
  </si>
  <si>
    <t>P-1101</t>
  </si>
  <si>
    <t>11-104-Ste-Anne des Monts</t>
  </si>
  <si>
    <t>11-105-Grande-Vallée</t>
  </si>
  <si>
    <t>11-106-Mont-Louis</t>
  </si>
  <si>
    <t>11-108-109-Gaspé</t>
  </si>
  <si>
    <t>11-110-Chandler</t>
  </si>
  <si>
    <t>11-111-Paspébiac</t>
  </si>
  <si>
    <t>11-114-St-Alexis</t>
  </si>
  <si>
    <t>11-116-Murdochville</t>
  </si>
  <si>
    <t>11-117-Pointe-à-la-Croix</t>
  </si>
  <si>
    <t>P-1102</t>
  </si>
  <si>
    <t>11-112-New Richmond</t>
  </si>
  <si>
    <t>P-1103</t>
  </si>
  <si>
    <t>11-107-Percé</t>
  </si>
  <si>
    <t>P-1104</t>
  </si>
  <si>
    <t>11-113-Carleton</t>
  </si>
  <si>
    <t>P-1106</t>
  </si>
  <si>
    <t>11-118-Cap-aux-Meules</t>
  </si>
  <si>
    <t>P-1201</t>
  </si>
  <si>
    <t>12-327-Ste-Marie</t>
  </si>
  <si>
    <t>12-328-Lac Etchemin</t>
  </si>
  <si>
    <t>12-329-Ste-Claire</t>
  </si>
  <si>
    <t>12-332-Thetford Mines</t>
  </si>
  <si>
    <t>12-333-Disraéli</t>
  </si>
  <si>
    <t>12-334-La Guadeloupe</t>
  </si>
  <si>
    <t>12-336-St-Georges</t>
  </si>
  <si>
    <t>12-337-Beauceville</t>
  </si>
  <si>
    <t>P-1202</t>
  </si>
  <si>
    <t>12-325-St-Charles</t>
  </si>
  <si>
    <t>12-326-Lévis</t>
  </si>
  <si>
    <t>12-331-St-Sylvestre</t>
  </si>
  <si>
    <t>12-340-Armagh</t>
  </si>
  <si>
    <t>P-1203</t>
  </si>
  <si>
    <t>12-323-St-Jean Port-Joli</t>
  </si>
  <si>
    <t>12-324-Montmagny</t>
  </si>
  <si>
    <t>12-330-Lotbinière</t>
  </si>
  <si>
    <t>12-339-St-Flavien</t>
  </si>
  <si>
    <t>P-1204</t>
  </si>
  <si>
    <t>12-320-St-Pamphile</t>
  </si>
  <si>
    <t>12-322-St-Fabien</t>
  </si>
  <si>
    <t>P-1205</t>
  </si>
  <si>
    <t>12-335-St-Gédéon</t>
  </si>
  <si>
    <t>P-1401</t>
  </si>
  <si>
    <t>14-634-Repentigny</t>
  </si>
  <si>
    <t>14-636-Joliette</t>
  </si>
  <si>
    <t>14-639-St-Jean de Matha</t>
  </si>
  <si>
    <t>P-1402</t>
  </si>
  <si>
    <t>14-638-St-Gabriel de Brandon</t>
  </si>
  <si>
    <t>P-1404</t>
  </si>
  <si>
    <t>14-631-St-Donat</t>
  </si>
  <si>
    <t>P-1405</t>
  </si>
  <si>
    <t>14-640-St-Michel des Saints</t>
  </si>
  <si>
    <t>P-1407</t>
  </si>
  <si>
    <t>14-625-Terrebonne</t>
  </si>
  <si>
    <t>14-633-Saint-Lin</t>
  </si>
  <si>
    <t>P-1408</t>
  </si>
  <si>
    <t>14-635-Berthierville</t>
  </si>
  <si>
    <t>14-637-Rawdon</t>
  </si>
  <si>
    <t>P-1501</t>
  </si>
  <si>
    <t>15-642-Ferme-Neuve</t>
  </si>
  <si>
    <t>15-643-Mont-Laurier</t>
  </si>
  <si>
    <t>P-1502</t>
  </si>
  <si>
    <t>15-629-Ste-Agathe</t>
  </si>
  <si>
    <t>P-1503</t>
  </si>
  <si>
    <t>15-623-Grenville</t>
  </si>
  <si>
    <t>15-628-Ste-Adèle</t>
  </si>
  <si>
    <t>P-1504</t>
  </si>
  <si>
    <t>15-630-St-Jovite</t>
  </si>
  <si>
    <t>P-1505</t>
  </si>
  <si>
    <t>15-620-Saint-Eustache</t>
  </si>
  <si>
    <t>15-621-Oka</t>
  </si>
  <si>
    <t>15-622-Lachute</t>
  </si>
  <si>
    <t>15-624-Sainte-Thérèse</t>
  </si>
  <si>
    <t>15-626-Saint-Jérôme</t>
  </si>
  <si>
    <t>15-627-Mirabel</t>
  </si>
  <si>
    <t>P-1506</t>
  </si>
  <si>
    <t>15-621-1-Kanesatake</t>
  </si>
  <si>
    <t>P-1507</t>
  </si>
  <si>
    <t>15-632-Labelle</t>
  </si>
  <si>
    <t>15-641-L'Annonciation</t>
  </si>
  <si>
    <t>P-1508</t>
  </si>
  <si>
    <t>14-624-Sainte-Thérèse</t>
  </si>
  <si>
    <t>P-1601</t>
  </si>
  <si>
    <t>16-683-Cowansville</t>
  </si>
  <si>
    <t>P-1602</t>
  </si>
  <si>
    <t>16-667-Lacolle</t>
  </si>
  <si>
    <t>16-668-677-St-Jean-sur-Richelieu-Chambly</t>
  </si>
  <si>
    <t>16-673-674-Varennes-Beloeil</t>
  </si>
  <si>
    <t>16-684-Farnham</t>
  </si>
  <si>
    <t>P-1603</t>
  </si>
  <si>
    <t>16-660-661-Rigaud-Dorion</t>
  </si>
  <si>
    <t>16-662-Valleyfield</t>
  </si>
  <si>
    <t>16-664-Ormstown</t>
  </si>
  <si>
    <t>16-665-2-Châteauguay</t>
  </si>
  <si>
    <t>16-666-La Prairie</t>
  </si>
  <si>
    <t>16-669 à 672-Longueuil métro</t>
  </si>
  <si>
    <t>P-1604</t>
  </si>
  <si>
    <t>16-676-St-Hyacinthe</t>
  </si>
  <si>
    <t>16-678-Acton Vale</t>
  </si>
  <si>
    <t>16-679-Granby</t>
  </si>
  <si>
    <t>16-685-Bedford</t>
  </si>
  <si>
    <t>P-1605</t>
  </si>
  <si>
    <t>16-675-Sorel</t>
  </si>
  <si>
    <t>P-1606</t>
  </si>
  <si>
    <t>16-663-Huntingdon</t>
  </si>
  <si>
    <t>16-681-Waterloo</t>
  </si>
  <si>
    <t>P-1607</t>
  </si>
  <si>
    <t>16-665-1-Kannawake</t>
  </si>
  <si>
    <t>P-1608</t>
  </si>
  <si>
    <t>Ambulance de Rimouski inc.</t>
  </si>
  <si>
    <t>Les services préhospitaliers Paraxion inc.</t>
  </si>
  <si>
    <t>Coopérative  des Paramédics du Témiscouata</t>
  </si>
  <si>
    <t>Service Ambulancier Daniel Caron inc.</t>
  </si>
  <si>
    <t>Ambulance Chouinard inc.</t>
  </si>
  <si>
    <t>Dessercom Inc.</t>
  </si>
  <si>
    <t>Les services amb. du Transcontinental Inc.</t>
  </si>
  <si>
    <t>Coopérative des Paramédics du Grand-Portage</t>
  </si>
  <si>
    <t>Ambulance Mido Ltée</t>
  </si>
  <si>
    <t>Ambulance Médilac inc.</t>
  </si>
  <si>
    <t>Ambulances Médinord inc.</t>
  </si>
  <si>
    <t>Ambulance Chicoutimi Inc.</t>
  </si>
  <si>
    <t>Coopérative des techniciens ambulanciers du Québec</t>
  </si>
  <si>
    <t>Ambulance de la Jacques-Cartier inc.</t>
  </si>
  <si>
    <t>BTAQ Inc.</t>
  </si>
  <si>
    <t>Coopérative des Ambulanciers de la Mauricie</t>
  </si>
  <si>
    <t>Ambulances 22-22 inc.</t>
  </si>
  <si>
    <t>Ambulance St-Amand inc.</t>
  </si>
  <si>
    <t>Urgence Bois-Francs inc.</t>
  </si>
  <si>
    <t>Ambulances 33-33 inc.</t>
  </si>
  <si>
    <t>Coopérative de travailleurs d'ambulance de l'Estrie inc.</t>
  </si>
  <si>
    <t>Ambulance Weedon</t>
  </si>
  <si>
    <t>Cooporative des Paramédics de l'Outaouais</t>
  </si>
  <si>
    <t>Les entreprises Y. Bouchard et Fils inc.</t>
  </si>
  <si>
    <t>Ambulances Senneterre inc.</t>
  </si>
  <si>
    <t>Les Ambulances Val d'Or inc</t>
  </si>
  <si>
    <t>Ambulance Sacré-Coeur inc.</t>
  </si>
  <si>
    <t>Services préhospitaliers Basse Côte-Nord</t>
  </si>
  <si>
    <t>Ville de Fermont</t>
  </si>
  <si>
    <t>Les services ambulanciers Porlier ltée</t>
  </si>
  <si>
    <t>Service ambulancier de la Baie</t>
  </si>
  <si>
    <t>Service Ambulance Percé inc.</t>
  </si>
  <si>
    <t>Service Secours Baie-des-Chaleurs ltée</t>
  </si>
  <si>
    <t>Ambulance Leblanc inc.</t>
  </si>
  <si>
    <t>La Corporation ambulancière de Beauce inc.</t>
  </si>
  <si>
    <t>Les ambulances L'Islet-Sud inc.</t>
  </si>
  <si>
    <t xml:space="preserve"> Ambulance Marlow inc.</t>
  </si>
  <si>
    <t>HRH - Services préhospitaliers Inc.</t>
  </si>
  <si>
    <t>Ambulance St-Gabriel inc.</t>
  </si>
  <si>
    <t>Les Ambulances Michel Crevier Inc.</t>
  </si>
  <si>
    <t xml:space="preserve"> Les services préhospitaliers Paraxion inc.</t>
  </si>
  <si>
    <t>Services Préhospitaliers Laurentides-Lanaudière Ltée</t>
  </si>
  <si>
    <t xml:space="preserve"> Dessercom inc.</t>
  </si>
  <si>
    <t>Les Ambulances Gilles Thibault Inc.</t>
  </si>
  <si>
    <t>Paramédics des premières nations</t>
  </si>
  <si>
    <t>Les Ambulances Laurentides Inc.</t>
  </si>
  <si>
    <t>Service d’ambulance bénévole Hatzolah</t>
  </si>
  <si>
    <t>Ambulances Demers inc.</t>
  </si>
  <si>
    <t>Coopérative des techniciens ambulanciers de la Montérégie</t>
  </si>
  <si>
    <t>Kahnawake Fire Brigade Ambulance Service</t>
  </si>
  <si>
    <t>Akwesasne Mohawk Ambulance</t>
  </si>
  <si>
    <t>P-0101 - Ambulance de Rimouski inc.</t>
  </si>
  <si>
    <t>P-0102 - Les services préhospitaliers Paraxion inc.</t>
  </si>
  <si>
    <t>P-0104 - Coopérative  des Paramédics du Témiscouata</t>
  </si>
  <si>
    <t>P-0105 - Service Ambulancier Daniel Caron inc.</t>
  </si>
  <si>
    <t>P-0106 - Ambulance Chouinard inc.</t>
  </si>
  <si>
    <t>P-0108 - Dessercom Inc.</t>
  </si>
  <si>
    <t>P-0109 - Les services amb. du Transcontinental Inc.</t>
  </si>
  <si>
    <t>P-0110 - Coopérative des Paramédics du Grand-Portage</t>
  </si>
  <si>
    <t>P-0201 - Ambulance Mido Ltée</t>
  </si>
  <si>
    <t>P-0202 - Ambulance Médilac inc.</t>
  </si>
  <si>
    <t>P-0203 - Ambulances Médinord inc.</t>
  </si>
  <si>
    <t>P-0204 - Ambulance Chicoutimi Inc.</t>
  </si>
  <si>
    <t>P-0205 - Coopérative des techniciens ambulanciers du Québec</t>
  </si>
  <si>
    <t>P-0301 - Coopérative des techniciens ambulanciers du Québec</t>
  </si>
  <si>
    <t>P-0302 - Dessercom Inc.</t>
  </si>
  <si>
    <t>P-0304 - Les services préhospitaliers Paraxion inc.</t>
  </si>
  <si>
    <t>P-0306 - Ambulance de la Jacques-Cartier inc.</t>
  </si>
  <si>
    <t>P-0401 - BTAQ Inc.</t>
  </si>
  <si>
    <t>P-0402 - Dessercom Inc.</t>
  </si>
  <si>
    <t>P-0403 - Coopérative des Ambulanciers de la Mauricie</t>
  </si>
  <si>
    <t>P-0404 - Ambulances 22-22 inc.</t>
  </si>
  <si>
    <t>P-0406 - Ambulance St-Amand inc.</t>
  </si>
  <si>
    <t>P-0407 - Urgence Bois-Francs inc.</t>
  </si>
  <si>
    <t>P-0408 - Ambulances 33-33 inc.</t>
  </si>
  <si>
    <t>P-0501 - Coopérative de travailleurs d'ambulance de l'Estrie inc.</t>
  </si>
  <si>
    <t>P-0503 - Dessercom Inc.</t>
  </si>
  <si>
    <t>P-0505 - Ambulance Weedon</t>
  </si>
  <si>
    <t>P-0701 - Cooporative des Paramédics de l'Outaouais</t>
  </si>
  <si>
    <t>P-0702 - Les entreprises Y. Bouchard et Fils inc.</t>
  </si>
  <si>
    <t>P-0801 - Dessercom Inc.</t>
  </si>
  <si>
    <t>P-0803 - Ambulances Senneterre inc.</t>
  </si>
  <si>
    <t>P-0804 - Les Ambulances Val d'Or inc</t>
  </si>
  <si>
    <t>P-0806 - Les services préhospitaliers Paraxion inc.</t>
  </si>
  <si>
    <t>P-0901 - Ambulance Sacré-Coeur inc.</t>
  </si>
  <si>
    <t>P-0903 - Les services préhospitaliers Paraxion inc.</t>
  </si>
  <si>
    <t>P-0904 - Services préhospitaliers Basse Côte-Nord</t>
  </si>
  <si>
    <t>P-0907 - Ville de Fermont</t>
  </si>
  <si>
    <t>P-0908 - Les services ambulanciers Porlier ltée</t>
  </si>
  <si>
    <t>P-1001 - Ambulance Chicoutimi Inc.</t>
  </si>
  <si>
    <t>P-1002 - Dessercom Inc.</t>
  </si>
  <si>
    <t>P-1101 - Les services préhospitaliers Paraxion inc.</t>
  </si>
  <si>
    <t>P-1102 - Service ambulancier de la Baie</t>
  </si>
  <si>
    <t>P-1103 - Service Ambulance Percé inc.</t>
  </si>
  <si>
    <t>P-1104 - Service Secours Baie-des-Chaleurs ltée</t>
  </si>
  <si>
    <t>P-1106 - Ambulance Leblanc inc.</t>
  </si>
  <si>
    <t>P-1201 - La Corporation ambulancière de Beauce inc.</t>
  </si>
  <si>
    <t>P-1202 - Dessercom Inc.</t>
  </si>
  <si>
    <t>P-1203 - Les services préhospitaliers Paraxion inc.</t>
  </si>
  <si>
    <t>P-1204 - Les ambulances L'Islet-Sud inc.</t>
  </si>
  <si>
    <t>P-1205 -  Ambulance Marlow inc.</t>
  </si>
  <si>
    <t>P-1401 - HRH - Services préhospitaliers Inc.</t>
  </si>
  <si>
    <t>P-1402 - Ambulance St-Gabriel inc.</t>
  </si>
  <si>
    <t>P-1404 - Les Ambulances Michel Crevier Inc.</t>
  </si>
  <si>
    <t>P-1405 -  Les services préhospitaliers Paraxion inc.</t>
  </si>
  <si>
    <t>P-1407 - Services Préhospitaliers Laurentides-Lanaudière Ltée</t>
  </si>
  <si>
    <t>P-1408 -  Dessercom inc.</t>
  </si>
  <si>
    <t>P-1501 - Les entreprises Y. Bouchard et Fils inc.</t>
  </si>
  <si>
    <t>P-1502 - Les Ambulances Gilles Thibault Inc.</t>
  </si>
  <si>
    <t>P-1503 - Les Ambulances Michel Crevier Inc.</t>
  </si>
  <si>
    <t>P-1504 - Les services préhospitaliers Paraxion inc.</t>
  </si>
  <si>
    <t>P-1505 - Services Préhospitaliers Laurentides-Lanaudière Ltée</t>
  </si>
  <si>
    <t>P-1506 - Paramédics des premières nations</t>
  </si>
  <si>
    <t>P-1507 - Les Ambulances Laurentides Inc.</t>
  </si>
  <si>
    <t>P-1508 - Service d’ambulance bénévole Hatzolah</t>
  </si>
  <si>
    <t>P-1601 - Les Ambulances Michel Crevier Inc.</t>
  </si>
  <si>
    <t>P-1602 - Ambulances Demers inc.</t>
  </si>
  <si>
    <t>P-1603 - Coopérative des techniciens ambulanciers de la Montérégie</t>
  </si>
  <si>
    <t>P-1604 - Dessercom Inc.</t>
  </si>
  <si>
    <t>P-1605 - HRH - Services préhospitaliers Inc.</t>
  </si>
  <si>
    <t>P-1606 - Les services préhospitaliers Paraxion inc.</t>
  </si>
  <si>
    <t>P-1607 - Kahnawake Fire Brigade Ambulance Service</t>
  </si>
  <si>
    <t>P-1608 - Akwesasne Mohawk Ambulance</t>
  </si>
  <si>
    <t>Permis</t>
  </si>
  <si>
    <t>01 Bas-Saint-Laurent</t>
  </si>
  <si>
    <t>02 Saguenay-Lac-Saint-Jean</t>
  </si>
  <si>
    <t>03 Québec</t>
  </si>
  <si>
    <t>04 Mauricie et Centre-du-Québec</t>
  </si>
  <si>
    <t>05 Estrie</t>
  </si>
  <si>
    <t>07 Outaouais</t>
  </si>
  <si>
    <t>08 Abitibi-Témiscamingue</t>
  </si>
  <si>
    <t>09 Côte-Nord</t>
  </si>
  <si>
    <t>10 Nord-du-Québec</t>
  </si>
  <si>
    <t>11 Gaspésie-Îles-de-la-Madeleine</t>
  </si>
  <si>
    <t>12 Chaudière-Appalaches</t>
  </si>
  <si>
    <t>14 Lanaudière</t>
  </si>
  <si>
    <t>15 Laurentides</t>
  </si>
  <si>
    <t>16 Montérégie</t>
  </si>
  <si>
    <t>SYNDICATS</t>
  </si>
  <si>
    <t>CSN</t>
  </si>
  <si>
    <t>Aucune</t>
  </si>
  <si>
    <t>FTQ</t>
  </si>
  <si>
    <t>SPAM</t>
  </si>
  <si>
    <t>SPCTAQ</t>
  </si>
  <si>
    <t>TASBI</t>
  </si>
  <si>
    <t>07-703-5-6-7-Gatineau-métro</t>
  </si>
  <si>
    <t>DÉBUTER PAR CETTE CELLULE</t>
  </si>
  <si>
    <t>→</t>
  </si>
  <si>
    <t>Permis - Entreprise</t>
  </si>
  <si>
    <t>ÉCRIRE SEULEMENT DANS 
LES ZONES OMBRAGÉES</t>
  </si>
  <si>
    <t>Annexe 4.2.3 - Plan de déploiement</t>
  </si>
  <si>
    <t>À compléter par l'Entreprise avant le 15 février et approuver par le Centre intégré avant le 15 mars.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</si>
</sst>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$&quot;* #,##0.00_);_(&quot;$&quot;* \(#,##0.00\);_(&quot;$&quot;* &quot;-&quot;??_);_(@_)"/>
    <numFmt numFmtId="165" formatCode="0.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rgb="FF00999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8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26"/>
      <color rgb="FFFF0000"/>
      <name val="Calibri"/>
      <family val="2"/>
    </font>
    <font>
      <b/>
      <i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4" fontId="8" fillId="0" borderId="2" xfId="1" applyFont="1" applyBorder="1" applyAlignment="1">
      <alignment horizontal="left"/>
    </xf>
    <xf numFmtId="0" fontId="9" fillId="0" borderId="3" xfId="0" applyFont="1" applyBorder="1"/>
    <xf numFmtId="164" fontId="8" fillId="0" borderId="3" xfId="1" applyFont="1" applyBorder="1" applyAlignment="1">
      <alignment horizontal="right"/>
    </xf>
    <xf numFmtId="164" fontId="8" fillId="0" borderId="2" xfId="0" applyNumberFormat="1" applyFont="1" applyBorder="1" applyAlignment="1">
      <alignment horizontal="center" vertical="center"/>
    </xf>
    <xf numFmtId="164" fontId="8" fillId="0" borderId="4" xfId="1" applyFont="1" applyBorder="1" applyAlignment="1">
      <alignment horizontal="center" vertical="center"/>
    </xf>
    <xf numFmtId="2" fontId="10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7" fillId="0" borderId="6" xfId="1" applyFont="1" applyBorder="1" applyAlignment="1">
      <alignment horizontal="left" vertical="center"/>
    </xf>
    <xf numFmtId="0" fontId="7" fillId="0" borderId="0" xfId="0" applyFont="1"/>
    <xf numFmtId="39" fontId="7" fillId="0" borderId="7" xfId="0" applyNumberFormat="1" applyFont="1" applyBorder="1" applyAlignment="1">
      <alignment horizontal="right" vertical="center"/>
    </xf>
    <xf numFmtId="2" fontId="0" fillId="0" borderId="6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64" fontId="7" fillId="0" borderId="9" xfId="1" applyFont="1" applyBorder="1" applyAlignment="1">
      <alignment horizontal="left" vertical="center"/>
    </xf>
    <xf numFmtId="0" fontId="7" fillId="0" borderId="10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0" xfId="0" applyFont="1" applyAlignment="1">
      <alignment vertical="center"/>
    </xf>
    <xf numFmtId="164" fontId="8" fillId="0" borderId="12" xfId="1" applyFont="1" applyBorder="1" applyAlignment="1">
      <alignment horizontal="left" vertical="center"/>
    </xf>
    <xf numFmtId="0" fontId="7" fillId="0" borderId="13" xfId="0" applyFont="1" applyBorder="1"/>
    <xf numFmtId="0" fontId="7" fillId="0" borderId="14" xfId="0" applyFont="1" applyBorder="1"/>
    <xf numFmtId="39" fontId="8" fillId="0" borderId="12" xfId="0" quotePrefix="1" applyNumberFormat="1" applyFont="1" applyBorder="1" applyAlignment="1">
      <alignment horizontal="right" vertical="center"/>
    </xf>
    <xf numFmtId="39" fontId="8" fillId="0" borderId="15" xfId="0" quotePrefix="1" applyNumberFormat="1" applyFont="1" applyBorder="1" applyAlignment="1">
      <alignment horizontal="right" vertical="center"/>
    </xf>
    <xf numFmtId="2" fontId="7" fillId="0" borderId="6" xfId="0" applyNumberFormat="1" applyFont="1" applyBorder="1" applyAlignment="1">
      <alignment horizontal="center" vertical="center"/>
    </xf>
    <xf numFmtId="20" fontId="7" fillId="0" borderId="0" xfId="0" applyNumberFormat="1" applyFont="1" applyAlignment="1">
      <alignment vertical="center"/>
    </xf>
    <xf numFmtId="164" fontId="8" fillId="0" borderId="0" xfId="1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8" fillId="0" borderId="0" xfId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165" fontId="0" fillId="0" borderId="0" xfId="0" applyNumberFormat="1" applyAlignment="1">
      <alignment vertical="center"/>
    </xf>
    <xf numFmtId="2" fontId="0" fillId="0" borderId="9" xfId="0" applyNumberForma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Fill="1" applyBorder="1"/>
    <xf numFmtId="0" fontId="8" fillId="3" borderId="19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right" vertical="center" wrapText="1"/>
    </xf>
    <xf numFmtId="0" fontId="8" fillId="3" borderId="20" xfId="0" applyFont="1" applyFill="1" applyBorder="1" applyAlignment="1" applyProtection="1">
      <alignment horizontal="right" vertical="center"/>
    </xf>
    <xf numFmtId="0" fontId="8" fillId="3" borderId="19" xfId="0" applyNumberFormat="1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 wrapText="1"/>
    </xf>
    <xf numFmtId="0" fontId="15" fillId="3" borderId="23" xfId="0" applyFont="1" applyFill="1" applyBorder="1" applyAlignment="1" applyProtection="1">
      <alignment horizontal="center" vertical="center" wrapText="1"/>
    </xf>
    <xf numFmtId="0" fontId="15" fillId="3" borderId="24" xfId="0" applyFont="1" applyFill="1" applyBorder="1" applyAlignment="1" applyProtection="1">
      <alignment horizontal="center" vertical="center" wrapText="1"/>
    </xf>
    <xf numFmtId="0" fontId="15" fillId="3" borderId="25" xfId="0" applyFont="1" applyFill="1" applyBorder="1" applyAlignment="1" applyProtection="1">
      <alignment horizontal="center" vertical="center" wrapText="1"/>
    </xf>
    <xf numFmtId="14" fontId="15" fillId="3" borderId="24" xfId="0" applyNumberFormat="1" applyFont="1" applyFill="1" applyBorder="1" applyAlignment="1" applyProtection="1">
      <alignment horizontal="center" vertical="center"/>
    </xf>
    <xf numFmtId="0" fontId="15" fillId="3" borderId="25" xfId="0" applyFont="1" applyFill="1" applyBorder="1" applyAlignment="1" applyProtection="1">
      <alignment horizontal="center" vertical="center"/>
    </xf>
    <xf numFmtId="0" fontId="15" fillId="3" borderId="24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/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20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2" fontId="0" fillId="0" borderId="32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21" fillId="0" borderId="15" xfId="0" applyFont="1" applyBorder="1" applyAlignment="1">
      <alignment vertical="center"/>
    </xf>
    <xf numFmtId="2" fontId="21" fillId="0" borderId="15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2" fontId="0" fillId="0" borderId="36" xfId="0" applyNumberFormat="1" applyBorder="1" applyAlignment="1">
      <alignment vertical="center"/>
    </xf>
    <xf numFmtId="0" fontId="0" fillId="0" borderId="28" xfId="0" applyBorder="1"/>
    <xf numFmtId="0" fontId="0" fillId="0" borderId="37" xfId="0" applyBorder="1"/>
    <xf numFmtId="0" fontId="0" fillId="0" borderId="33" xfId="0" applyBorder="1"/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20" fontId="7" fillId="2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164" fontId="7" fillId="0" borderId="15" xfId="1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4" fontId="7" fillId="0" borderId="38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right" vertical="center"/>
    </xf>
    <xf numFmtId="2" fontId="7" fillId="0" borderId="3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17" fillId="0" borderId="42" xfId="0" applyNumberFormat="1" applyFont="1" applyFill="1" applyBorder="1" applyAlignment="1">
      <alignment horizontal="right" vertical="center"/>
    </xf>
    <xf numFmtId="2" fontId="17" fillId="0" borderId="28" xfId="0" applyNumberFormat="1" applyFont="1" applyFill="1" applyBorder="1" applyAlignment="1">
      <alignment horizontal="right" vertical="center"/>
    </xf>
    <xf numFmtId="39" fontId="7" fillId="0" borderId="6" xfId="0" quotePrefix="1" applyNumberFormat="1" applyFont="1" applyBorder="1" applyAlignment="1">
      <alignment horizontal="right" vertical="center"/>
    </xf>
    <xf numFmtId="0" fontId="25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2" fontId="15" fillId="3" borderId="43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5" fillId="3" borderId="16" xfId="0" applyFont="1" applyFill="1" applyBorder="1" applyAlignment="1" applyProtection="1">
      <alignment horizontal="center" vertical="center"/>
    </xf>
    <xf numFmtId="0" fontId="15" fillId="3" borderId="17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</xf>
    <xf numFmtId="14" fontId="8" fillId="2" borderId="1" xfId="0" applyNumberFormat="1" applyFont="1" applyFill="1" applyBorder="1" applyAlignment="1" applyProtection="1">
      <alignment horizontal="left" vertical="center"/>
      <protection locked="0"/>
    </xf>
    <xf numFmtId="14" fontId="8" fillId="2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</cellXfs>
  <cellStyles count="2">
    <cellStyle name="Monétaire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6C121A03-6B21-4B24-8C08-6A57BA94B9E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MSSS\Contrat%202017-2020\2019-2020\Plans%20de%20d&#233;ploiement%20compl&#233;t&#233;s\R16\01%20CETAM%20-%20ANNEXE%201%20-%20Plan%20de%20d&#233;ploiement%202019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dolise\Documents\CONTRATS%20DE%20SERVICE\CONTRAT%20ANN&#201;E%202020-2021\Sommaire%20R01%20-%20Annexes%201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1"/>
      <sheetName val="Paramètres"/>
    </sheetNames>
    <sheetDataSet>
      <sheetData sheetId="0"/>
      <sheetData sheetId="1">
        <row r="13">
          <cell r="G13">
            <v>0</v>
          </cell>
        </row>
        <row r="14">
          <cell r="G14">
            <v>1.0416666666666666E-2</v>
          </cell>
        </row>
        <row r="15">
          <cell r="G15">
            <v>2.0833333333333301E-2</v>
          </cell>
        </row>
        <row r="16">
          <cell r="G16">
            <v>3.125E-2</v>
          </cell>
        </row>
        <row r="17">
          <cell r="G17">
            <v>4.1666666666666699E-2</v>
          </cell>
        </row>
        <row r="18">
          <cell r="G18">
            <v>5.2083333333333301E-2</v>
          </cell>
        </row>
        <row r="19">
          <cell r="G19">
            <v>6.25E-2</v>
          </cell>
        </row>
        <row r="20">
          <cell r="G20">
            <v>7.2916666666666699E-2</v>
          </cell>
        </row>
        <row r="21">
          <cell r="G21">
            <v>8.3333333333333301E-2</v>
          </cell>
        </row>
        <row r="22">
          <cell r="G22">
            <v>9.375E-2</v>
          </cell>
        </row>
        <row r="23">
          <cell r="G23">
            <v>0.104166666666667</v>
          </cell>
        </row>
        <row r="24">
          <cell r="G24">
            <v>0.114583333333333</v>
          </cell>
        </row>
        <row r="25">
          <cell r="G25">
            <v>0.125</v>
          </cell>
        </row>
        <row r="26">
          <cell r="G26">
            <v>0.13541666666666699</v>
          </cell>
        </row>
        <row r="27">
          <cell r="G27">
            <v>0.14583333333333301</v>
          </cell>
        </row>
        <row r="28">
          <cell r="G28">
            <v>0.15625</v>
          </cell>
        </row>
        <row r="29">
          <cell r="G29">
            <v>0.16666666666666699</v>
          </cell>
        </row>
        <row r="30">
          <cell r="G30">
            <v>0.17708333333333301</v>
          </cell>
        </row>
        <row r="31">
          <cell r="G31">
            <v>0.1875</v>
          </cell>
        </row>
        <row r="32">
          <cell r="G32">
            <v>0.19791666666666699</v>
          </cell>
        </row>
        <row r="33">
          <cell r="G33">
            <v>0.20833333333333301</v>
          </cell>
        </row>
        <row r="34">
          <cell r="G34">
            <v>0.21875</v>
          </cell>
        </row>
        <row r="35">
          <cell r="G35">
            <v>0.22916666666666699</v>
          </cell>
        </row>
        <row r="36">
          <cell r="G36">
            <v>0.23958333333333301</v>
          </cell>
        </row>
        <row r="37">
          <cell r="G37">
            <v>0.25</v>
          </cell>
        </row>
        <row r="38">
          <cell r="G38">
            <v>0.26041666666666702</v>
          </cell>
        </row>
        <row r="39">
          <cell r="G39">
            <v>0.27083333333333298</v>
          </cell>
        </row>
        <row r="40">
          <cell r="G40">
            <v>0.28125</v>
          </cell>
        </row>
        <row r="41">
          <cell r="G41">
            <v>0.29166666666666702</v>
          </cell>
        </row>
        <row r="42">
          <cell r="G42">
            <v>0.30208333333333298</v>
          </cell>
        </row>
        <row r="43">
          <cell r="G43">
            <v>0.3125</v>
          </cell>
        </row>
        <row r="44">
          <cell r="G44">
            <v>0.32291666666666702</v>
          </cell>
        </row>
        <row r="45">
          <cell r="G45">
            <v>0.33333333333333298</v>
          </cell>
        </row>
        <row r="46">
          <cell r="G46">
            <v>0.34375</v>
          </cell>
        </row>
        <row r="47">
          <cell r="G47">
            <v>0.35416666666666702</v>
          </cell>
        </row>
        <row r="48">
          <cell r="G48">
            <v>0.36458333333333298</v>
          </cell>
        </row>
        <row r="49">
          <cell r="G49">
            <v>0.375</v>
          </cell>
        </row>
        <row r="50">
          <cell r="G50">
            <v>0.38541666666666702</v>
          </cell>
        </row>
        <row r="51">
          <cell r="G51">
            <v>0.39583333333333298</v>
          </cell>
        </row>
        <row r="52">
          <cell r="G52">
            <v>0.40625</v>
          </cell>
        </row>
        <row r="53">
          <cell r="G53">
            <v>0.41666666666666702</v>
          </cell>
        </row>
        <row r="54">
          <cell r="G54">
            <v>0.42708333333333298</v>
          </cell>
        </row>
        <row r="55">
          <cell r="G55">
            <v>0.4375</v>
          </cell>
        </row>
        <row r="56">
          <cell r="G56">
            <v>0.44791666666666702</v>
          </cell>
        </row>
        <row r="57">
          <cell r="G57">
            <v>0.45833333333333298</v>
          </cell>
        </row>
        <row r="58">
          <cell r="G58">
            <v>0.46875</v>
          </cell>
        </row>
        <row r="59">
          <cell r="G59">
            <v>0.47916666666666702</v>
          </cell>
        </row>
        <row r="60">
          <cell r="G60">
            <v>0.48958333333333298</v>
          </cell>
        </row>
        <row r="61">
          <cell r="G61">
            <v>0.5</v>
          </cell>
        </row>
        <row r="62">
          <cell r="G62">
            <v>0.51041666666666696</v>
          </cell>
        </row>
        <row r="63">
          <cell r="G63">
            <v>0.52083333333333304</v>
          </cell>
        </row>
        <row r="64">
          <cell r="G64">
            <v>0.53125</v>
          </cell>
        </row>
        <row r="65">
          <cell r="G65">
            <v>0.54166666666666696</v>
          </cell>
        </row>
        <row r="66">
          <cell r="G66">
            <v>0.55208333333333304</v>
          </cell>
        </row>
        <row r="67">
          <cell r="G67">
            <v>0.5625</v>
          </cell>
        </row>
        <row r="68">
          <cell r="G68">
            <v>0.57291666666666696</v>
          </cell>
        </row>
        <row r="69">
          <cell r="G69">
            <v>0.58333333333333304</v>
          </cell>
        </row>
        <row r="70">
          <cell r="G70">
            <v>0.59375</v>
          </cell>
        </row>
        <row r="71">
          <cell r="G71">
            <v>0.60416666666666696</v>
          </cell>
        </row>
        <row r="72">
          <cell r="G72">
            <v>0.61458333333333304</v>
          </cell>
        </row>
        <row r="73">
          <cell r="G73">
            <v>0.625</v>
          </cell>
        </row>
        <row r="74">
          <cell r="G74">
            <v>0.63541666666666696</v>
          </cell>
        </row>
        <row r="75">
          <cell r="G75">
            <v>0.64583333333333304</v>
          </cell>
        </row>
        <row r="76">
          <cell r="G76">
            <v>0.65625</v>
          </cell>
        </row>
        <row r="77">
          <cell r="G77">
            <v>0.66666666666666696</v>
          </cell>
        </row>
        <row r="78">
          <cell r="G78">
            <v>0.67708333333333304</v>
          </cell>
        </row>
        <row r="79">
          <cell r="G79">
            <v>0.6875</v>
          </cell>
        </row>
        <row r="80">
          <cell r="G80">
            <v>0.69791666666666696</v>
          </cell>
        </row>
        <row r="81">
          <cell r="G81">
            <v>0.70833333333333304</v>
          </cell>
        </row>
        <row r="82">
          <cell r="G82">
            <v>0.71875</v>
          </cell>
        </row>
        <row r="83">
          <cell r="G83">
            <v>0.72916666666666696</v>
          </cell>
        </row>
        <row r="84">
          <cell r="G84">
            <v>0.73958333333333304</v>
          </cell>
        </row>
        <row r="85">
          <cell r="G85">
            <v>0.75</v>
          </cell>
        </row>
        <row r="86">
          <cell r="G86">
            <v>0.76041666666666696</v>
          </cell>
        </row>
        <row r="87">
          <cell r="G87">
            <v>0.77083333333333304</v>
          </cell>
        </row>
        <row r="88">
          <cell r="G88">
            <v>0.78125</v>
          </cell>
        </row>
        <row r="89">
          <cell r="G89">
            <v>0.79166666666666696</v>
          </cell>
        </row>
        <row r="90">
          <cell r="G90">
            <v>0.80208333333333304</v>
          </cell>
        </row>
        <row r="91">
          <cell r="G91">
            <v>0.8125</v>
          </cell>
        </row>
        <row r="92">
          <cell r="G92">
            <v>0.82291666666666696</v>
          </cell>
        </row>
        <row r="93">
          <cell r="G93">
            <v>0.83333333333333304</v>
          </cell>
        </row>
        <row r="94">
          <cell r="G94">
            <v>0.84375</v>
          </cell>
        </row>
        <row r="95">
          <cell r="G95">
            <v>0.85416666666666696</v>
          </cell>
        </row>
        <row r="96">
          <cell r="G96">
            <v>0.86458333333333304</v>
          </cell>
        </row>
        <row r="97">
          <cell r="G97">
            <v>0.875</v>
          </cell>
        </row>
        <row r="98">
          <cell r="G98">
            <v>0.88541666666666696</v>
          </cell>
        </row>
        <row r="99">
          <cell r="G99">
            <v>0.89583333333333304</v>
          </cell>
        </row>
        <row r="100">
          <cell r="G100">
            <v>0.90625</v>
          </cell>
        </row>
        <row r="101">
          <cell r="G101">
            <v>0.91666666666666696</v>
          </cell>
        </row>
        <row r="102">
          <cell r="G102">
            <v>0.92708333333333304</v>
          </cell>
        </row>
        <row r="103">
          <cell r="G103">
            <v>0.9375</v>
          </cell>
        </row>
        <row r="104">
          <cell r="G104">
            <v>0.94791666666666696</v>
          </cell>
        </row>
        <row r="105">
          <cell r="G105">
            <v>0.95833333333333304</v>
          </cell>
        </row>
        <row r="106">
          <cell r="G106">
            <v>0.96875</v>
          </cell>
        </row>
        <row r="107">
          <cell r="G107">
            <v>0.97916666666666696</v>
          </cell>
        </row>
        <row r="108">
          <cell r="G108">
            <v>0.98958333333333304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"/>
      <sheetName val="TCD suivi"/>
      <sheetName val="Tableau principal"/>
      <sheetName val="Feuil2"/>
      <sheetName val="Référentiel"/>
      <sheetName val="2019 Global"/>
      <sheetName val="P-0101"/>
      <sheetName val="P-0102"/>
      <sheetName val="P-0104"/>
      <sheetName val="P-0105"/>
      <sheetName val="P-0106"/>
      <sheetName val="P-0107"/>
      <sheetName val="P-0108"/>
      <sheetName val="P-0109"/>
      <sheetName val="P-0110"/>
      <sheetName val="Référentiel 20180329"/>
      <sheetName val="Paramèt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S13" t="str">
            <v>CSN</v>
          </cell>
        </row>
        <row r="14">
          <cell r="S14" t="str">
            <v>FPHQ</v>
          </cell>
        </row>
        <row r="15">
          <cell r="S15" t="str">
            <v>Aucune</v>
          </cell>
        </row>
        <row r="16">
          <cell r="S16" t="str">
            <v>FTQ</v>
          </cell>
        </row>
        <row r="17">
          <cell r="S17" t="str">
            <v>SPAM</v>
          </cell>
        </row>
        <row r="18">
          <cell r="S18" t="str">
            <v>SPCTAQ</v>
          </cell>
        </row>
        <row r="19">
          <cell r="S19" t="str">
            <v>TASBI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00"/>
  <sheetViews>
    <sheetView tabSelected="1" zoomScaleNormal="100" workbookViewId="0">
      <selection activeCell="H11" sqref="H11"/>
    </sheetView>
  </sheetViews>
  <sheetFormatPr baseColWidth="10" defaultRowHeight="14.5" x14ac:dyDescent="0.35"/>
  <cols>
    <col min="1" max="1" width="18.453125" bestFit="1" customWidth="1"/>
    <col min="3" max="3" width="49.54296875" customWidth="1"/>
    <col min="4" max="4" width="26.26953125" customWidth="1"/>
    <col min="6" max="6" width="7.453125" bestFit="1" customWidth="1"/>
    <col min="7" max="7" width="9.54296875" bestFit="1" customWidth="1"/>
    <col min="8" max="8" width="7.7265625" bestFit="1" customWidth="1"/>
    <col min="9" max="22" width="10.1796875" customWidth="1"/>
    <col min="23" max="25" width="13" customWidth="1"/>
    <col min="26" max="26" width="13.81640625" bestFit="1" customWidth="1"/>
    <col min="27" max="28" width="8.26953125" bestFit="1" customWidth="1"/>
    <col min="29" max="29" width="6.453125" bestFit="1" customWidth="1"/>
    <col min="30" max="30" width="7.453125" bestFit="1" customWidth="1"/>
    <col min="31" max="31" width="6.453125" bestFit="1" customWidth="1"/>
    <col min="32" max="32" width="8.81640625" bestFit="1" customWidth="1"/>
    <col min="33" max="33" width="18.26953125" bestFit="1" customWidth="1"/>
    <col min="34" max="34" width="15.453125" customWidth="1"/>
  </cols>
  <sheetData>
    <row r="1" spans="1:34" ht="18.5" x14ac:dyDescent="0.35">
      <c r="A1" s="1"/>
      <c r="B1" s="1"/>
      <c r="C1" s="1"/>
      <c r="D1" s="2" t="s">
        <v>456</v>
      </c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1"/>
      <c r="AB1" s="1"/>
      <c r="AC1" s="1"/>
      <c r="AD1" s="1"/>
      <c r="AE1" s="1"/>
      <c r="AF1" s="1"/>
      <c r="AG1" s="1"/>
      <c r="AH1" s="1"/>
    </row>
    <row r="2" spans="1:34" ht="18.5" x14ac:dyDescent="0.35">
      <c r="A2" s="1"/>
      <c r="B2" s="1"/>
      <c r="C2" s="1"/>
      <c r="D2" s="4" t="s">
        <v>457</v>
      </c>
      <c r="E2" s="4"/>
      <c r="F2" s="5"/>
      <c r="G2" s="5"/>
      <c r="H2" s="6"/>
      <c r="I2" s="6"/>
      <c r="J2" s="6"/>
      <c r="K2" s="6"/>
      <c r="L2" s="6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/>
      <c r="AA2" s="1"/>
      <c r="AB2" s="1"/>
      <c r="AC2" s="1"/>
      <c r="AD2" s="1"/>
      <c r="AE2" s="1"/>
      <c r="AF2" s="1"/>
      <c r="AG2" s="1"/>
      <c r="AH2" s="1"/>
    </row>
    <row r="3" spans="1:34" ht="18.5" x14ac:dyDescent="0.35">
      <c r="A3" s="1"/>
      <c r="B3" s="1"/>
      <c r="C3" s="1"/>
      <c r="D3" s="4" t="s">
        <v>0</v>
      </c>
      <c r="E3" s="4"/>
      <c r="F3" s="5"/>
      <c r="G3" s="5"/>
      <c r="H3" s="6"/>
      <c r="I3" s="6"/>
      <c r="J3" s="6"/>
      <c r="K3" s="6"/>
      <c r="L3" s="6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1"/>
      <c r="AB3" s="1"/>
      <c r="AC3" s="1"/>
      <c r="AD3" s="1"/>
      <c r="AE3" s="1"/>
      <c r="AF3" s="1"/>
      <c r="AG3" s="1"/>
      <c r="AH3" s="1"/>
    </row>
    <row r="4" spans="1:34" ht="18.5" x14ac:dyDescent="0.35">
      <c r="A4" s="1"/>
      <c r="B4" s="1"/>
      <c r="C4" s="1"/>
      <c r="D4" s="4" t="s">
        <v>1</v>
      </c>
      <c r="E4" s="5"/>
      <c r="F4" s="5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1"/>
      <c r="AB4" s="1"/>
      <c r="AC4" s="1"/>
      <c r="AD4" s="1"/>
      <c r="AE4" s="1"/>
      <c r="AF4" s="1"/>
      <c r="AG4" s="1"/>
      <c r="AH4" s="1"/>
    </row>
    <row r="5" spans="1:34" ht="18.5" x14ac:dyDescent="0.35">
      <c r="A5" s="1"/>
      <c r="B5" s="1"/>
      <c r="C5" s="1"/>
      <c r="D5" s="7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/>
      <c r="AA5" s="1"/>
      <c r="AB5" s="1"/>
      <c r="AC5" s="1"/>
      <c r="AD5" s="1"/>
      <c r="AE5" s="1"/>
      <c r="AF5" s="1"/>
      <c r="AG5" s="1"/>
      <c r="AH5" s="1"/>
    </row>
    <row r="6" spans="1:34" ht="47" x14ac:dyDescent="0.55000000000000004">
      <c r="A6" s="1"/>
      <c r="B6" s="1"/>
      <c r="C6" s="112" t="s">
        <v>455</v>
      </c>
      <c r="D6" s="113" t="s">
        <v>452</v>
      </c>
      <c r="E6" s="114"/>
      <c r="F6" s="115" t="s">
        <v>453</v>
      </c>
      <c r="G6" s="123"/>
      <c r="H6" s="124"/>
      <c r="I6" s="124"/>
      <c r="J6" s="124"/>
      <c r="K6" s="124"/>
      <c r="L6" s="124"/>
      <c r="M6" s="1"/>
      <c r="N6" s="1"/>
      <c r="O6" s="1"/>
      <c r="P6" s="10" t="s">
        <v>3</v>
      </c>
      <c r="Q6" s="11"/>
      <c r="R6" s="12"/>
      <c r="S6" s="11"/>
      <c r="T6" s="12"/>
      <c r="U6" s="12"/>
      <c r="V6" s="12"/>
      <c r="W6" s="13" t="s">
        <v>4</v>
      </c>
      <c r="X6" s="14" t="s">
        <v>5</v>
      </c>
      <c r="Y6" s="1"/>
      <c r="Z6" s="15" t="s">
        <v>6</v>
      </c>
      <c r="AA6" s="16"/>
      <c r="AB6" s="16"/>
      <c r="AC6" s="16"/>
      <c r="AD6" s="16"/>
      <c r="AE6" s="16"/>
      <c r="AF6" s="17" t="s">
        <v>7</v>
      </c>
      <c r="AG6" s="18"/>
      <c r="AH6" s="1"/>
    </row>
    <row r="7" spans="1:34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9" t="s">
        <v>8</v>
      </c>
      <c r="Q7" s="20"/>
      <c r="R7" s="20"/>
      <c r="S7" s="20"/>
      <c r="T7" s="20"/>
      <c r="U7" s="20"/>
      <c r="V7" s="20"/>
      <c r="W7" s="111">
        <f ca="1">SUMIF($H$21:$AC$200,P7,$AC$21:$AC$200)</f>
        <v>0</v>
      </c>
      <c r="X7" s="21">
        <f ca="1">W7*X10</f>
        <v>0</v>
      </c>
      <c r="Y7" s="1"/>
      <c r="Z7" s="22"/>
      <c r="AA7" s="1"/>
      <c r="AB7" s="1"/>
      <c r="AC7" s="1"/>
      <c r="AD7" s="1"/>
      <c r="AE7" s="1"/>
      <c r="AF7" s="1"/>
      <c r="AG7" s="23"/>
      <c r="AH7" s="1"/>
    </row>
    <row r="8" spans="1:34" x14ac:dyDescent="0.35">
      <c r="A8" s="1"/>
      <c r="B8" s="1"/>
      <c r="C8" s="1"/>
      <c r="D8" s="8" t="s">
        <v>9</v>
      </c>
      <c r="E8" s="1"/>
      <c r="F8" s="1"/>
      <c r="G8" s="125"/>
      <c r="H8" s="125"/>
      <c r="I8" s="125"/>
      <c r="J8" s="125"/>
      <c r="K8" s="125"/>
      <c r="L8" s="125"/>
      <c r="M8" s="1"/>
      <c r="N8" s="1"/>
      <c r="O8" s="1"/>
      <c r="P8" s="24" t="s">
        <v>11</v>
      </c>
      <c r="Q8" s="25"/>
      <c r="R8" s="25"/>
      <c r="S8" s="25"/>
      <c r="T8" s="25"/>
      <c r="U8" s="25"/>
      <c r="V8" s="25"/>
      <c r="W8" s="111">
        <f ca="1">SUMIF($H$21:$AC$200,P8,$AC$21:$AC$200)</f>
        <v>0</v>
      </c>
      <c r="X8" s="21">
        <f ca="1">W8*X10</f>
        <v>0</v>
      </c>
      <c r="Y8" s="1"/>
      <c r="Z8" s="22" t="s">
        <v>12</v>
      </c>
      <c r="AA8" s="26"/>
      <c r="AB8" s="26"/>
      <c r="AC8" s="26"/>
      <c r="AD8" s="26"/>
      <c r="AE8" s="1"/>
      <c r="AF8" s="26"/>
      <c r="AG8" s="27"/>
      <c r="AH8" s="1"/>
    </row>
    <row r="9" spans="1:34" ht="15.5" x14ac:dyDescent="0.35">
      <c r="A9" s="1"/>
      <c r="B9" s="1"/>
      <c r="C9" s="1"/>
      <c r="D9" s="8" t="s">
        <v>13</v>
      </c>
      <c r="E9" s="1"/>
      <c r="F9" s="1"/>
      <c r="G9" s="125"/>
      <c r="H9" s="125"/>
      <c r="I9" s="125"/>
      <c r="J9" s="125"/>
      <c r="K9" s="125"/>
      <c r="L9" s="125"/>
      <c r="M9" s="28"/>
      <c r="N9" s="28"/>
      <c r="O9" s="28"/>
      <c r="P9" s="29" t="s">
        <v>14</v>
      </c>
      <c r="Q9" s="30"/>
      <c r="R9" s="30"/>
      <c r="S9" s="30"/>
      <c r="T9" s="30"/>
      <c r="U9" s="30"/>
      <c r="V9" s="31"/>
      <c r="W9" s="32">
        <f ca="1">W7+W8</f>
        <v>0</v>
      </c>
      <c r="X9" s="33">
        <f ca="1">X7+X8</f>
        <v>0</v>
      </c>
      <c r="Y9" s="1"/>
      <c r="Z9" s="34"/>
      <c r="AA9" s="1"/>
      <c r="AB9" s="1"/>
      <c r="AC9" s="1"/>
      <c r="AD9" s="1"/>
      <c r="AE9" s="1"/>
      <c r="AF9" s="1"/>
      <c r="AG9" s="23"/>
      <c r="AH9" s="1"/>
    </row>
    <row r="10" spans="1:34" x14ac:dyDescent="0.35">
      <c r="A10" s="1"/>
      <c r="B10" s="1"/>
      <c r="C10" s="1"/>
      <c r="D10" s="8" t="s">
        <v>15</v>
      </c>
      <c r="E10" s="35"/>
      <c r="F10" s="9"/>
      <c r="G10" s="125"/>
      <c r="H10" s="125"/>
      <c r="I10" s="125"/>
      <c r="J10" s="125"/>
      <c r="K10" s="125"/>
      <c r="L10" s="125"/>
      <c r="M10" s="1"/>
      <c r="N10" s="1"/>
      <c r="O10" s="1"/>
      <c r="P10" s="36"/>
      <c r="Q10" s="37"/>
      <c r="R10" s="37"/>
      <c r="S10" s="37"/>
      <c r="T10" s="37"/>
      <c r="U10" s="37"/>
      <c r="V10" s="37"/>
      <c r="W10" s="118" t="s">
        <v>17</v>
      </c>
      <c r="X10" s="119">
        <v>26.071429999999999</v>
      </c>
      <c r="Y10" s="1"/>
      <c r="Z10" s="22" t="s">
        <v>18</v>
      </c>
      <c r="AA10" s="26"/>
      <c r="AB10" s="26"/>
      <c r="AC10" s="26"/>
      <c r="AD10" s="26"/>
      <c r="AE10" s="1"/>
      <c r="AF10" s="26"/>
      <c r="AG10" s="27"/>
      <c r="AH10" s="1"/>
    </row>
    <row r="11" spans="1:34" x14ac:dyDescent="0.35">
      <c r="A11" s="1"/>
      <c r="B11" s="1"/>
      <c r="C11" s="1"/>
      <c r="D11" s="1"/>
      <c r="E11" s="1"/>
      <c r="F11" s="1"/>
      <c r="G11" s="1"/>
      <c r="H11" s="1"/>
      <c r="I11" s="39"/>
      <c r="J11" s="39"/>
      <c r="K11" s="39"/>
      <c r="L11" s="1"/>
      <c r="M11" s="1"/>
      <c r="N11" s="1"/>
      <c r="O11" s="1"/>
      <c r="X11" s="1"/>
      <c r="Y11" s="1"/>
      <c r="Z11" s="22"/>
      <c r="AA11" s="1"/>
      <c r="AB11" s="1"/>
      <c r="AC11" s="1"/>
      <c r="AD11" s="1"/>
      <c r="AE11" s="1"/>
      <c r="AF11" s="1"/>
      <c r="AG11" s="23"/>
      <c r="AH11" s="1"/>
    </row>
    <row r="12" spans="1:34" x14ac:dyDescent="0.35">
      <c r="A12" s="1"/>
      <c r="B12" s="1"/>
      <c r="C12" s="1"/>
      <c r="D12" s="8" t="s">
        <v>19</v>
      </c>
      <c r="E12" s="1"/>
      <c r="F12" s="1"/>
      <c r="G12" s="40"/>
      <c r="H12" s="40"/>
      <c r="I12" s="38"/>
      <c r="J12" s="39"/>
      <c r="K12" s="39"/>
      <c r="L12" s="1"/>
      <c r="M12" s="1"/>
      <c r="N12" s="1"/>
      <c r="O12" s="1"/>
      <c r="P12" s="41"/>
      <c r="Q12" s="42"/>
      <c r="R12" s="42"/>
      <c r="S12" s="42"/>
      <c r="T12" s="42"/>
      <c r="U12" s="43"/>
      <c r="V12" s="44"/>
      <c r="W12" s="1"/>
      <c r="X12" s="1"/>
      <c r="Y12" s="1"/>
      <c r="Z12" s="22"/>
      <c r="AA12" s="117"/>
      <c r="AB12" s="117"/>
      <c r="AC12" s="117"/>
      <c r="AD12" s="117"/>
      <c r="AE12" s="117"/>
      <c r="AF12" s="117"/>
      <c r="AG12" s="23"/>
      <c r="AH12" s="1"/>
    </row>
    <row r="13" spans="1:34" x14ac:dyDescent="0.35">
      <c r="A13" s="1"/>
      <c r="B13" s="1"/>
      <c r="C13" s="1"/>
      <c r="D13" s="8" t="s">
        <v>20</v>
      </c>
      <c r="E13" s="9"/>
      <c r="F13" s="9"/>
      <c r="G13" s="40"/>
      <c r="H13" s="4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45"/>
      <c r="X13" s="1"/>
      <c r="Y13" s="1"/>
      <c r="Z13" s="46"/>
      <c r="AA13" s="26"/>
      <c r="AB13" s="26"/>
      <c r="AC13" s="26"/>
      <c r="AD13" s="26"/>
      <c r="AE13" s="26"/>
      <c r="AF13" s="26"/>
      <c r="AG13" s="27"/>
      <c r="AH13" s="1"/>
    </row>
    <row r="14" spans="1:34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A14" s="1"/>
      <c r="AB14" s="1"/>
      <c r="AC14" s="1"/>
      <c r="AD14" s="1"/>
      <c r="AE14" s="1"/>
      <c r="AF14" s="1"/>
      <c r="AG14" s="1"/>
      <c r="AH14" s="1"/>
    </row>
    <row r="15" spans="1:34" ht="15.5" x14ac:dyDescent="0.35">
      <c r="A15" s="47"/>
      <c r="B15" s="48"/>
      <c r="Z15" s="48"/>
      <c r="AA15" s="48"/>
      <c r="AB15" s="48"/>
      <c r="AC15" s="48"/>
      <c r="AH15" s="48"/>
    </row>
    <row r="16" spans="1:34" ht="15.5" x14ac:dyDescent="0.35">
      <c r="A16" s="47"/>
      <c r="B16" s="48"/>
      <c r="C16" s="126"/>
      <c r="D16" s="126"/>
      <c r="E16" s="126"/>
      <c r="F16" s="126"/>
      <c r="G16" s="126"/>
      <c r="H16" s="126"/>
      <c r="Z16" s="48"/>
      <c r="AA16" s="48"/>
      <c r="AB16" s="48"/>
      <c r="AC16" s="48"/>
      <c r="AH16" s="48"/>
    </row>
    <row r="17" spans="1:34" ht="15" thickBot="1" x14ac:dyDescent="0.4">
      <c r="A17" s="48"/>
      <c r="B17" s="48"/>
      <c r="Z17" s="48"/>
      <c r="AA17" s="48"/>
      <c r="AB17" s="48"/>
      <c r="AC17" s="48"/>
      <c r="AH17" s="48"/>
    </row>
    <row r="18" spans="1:34" ht="15" thickBot="1" x14ac:dyDescent="0.4">
      <c r="A18" s="48"/>
      <c r="B18" s="48"/>
      <c r="I18" s="120" t="s">
        <v>21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2"/>
    </row>
    <row r="19" spans="1:34" ht="15" thickBot="1" x14ac:dyDescent="0.4">
      <c r="A19" s="49"/>
      <c r="B19" s="49"/>
      <c r="C19" s="50"/>
      <c r="D19" s="51" t="s">
        <v>22</v>
      </c>
      <c r="E19" s="51"/>
      <c r="F19" s="52"/>
      <c r="G19" s="52"/>
      <c r="H19" s="53"/>
      <c r="I19" s="54">
        <f>SUM(I21:I200)</f>
        <v>0</v>
      </c>
      <c r="J19" s="54">
        <f t="shared" ref="J19:V19" si="0">SUM(J21:J200)</f>
        <v>0</v>
      </c>
      <c r="K19" s="54">
        <f t="shared" si="0"/>
        <v>0</v>
      </c>
      <c r="L19" s="54">
        <f t="shared" si="0"/>
        <v>0</v>
      </c>
      <c r="M19" s="54">
        <f t="shared" si="0"/>
        <v>0</v>
      </c>
      <c r="N19" s="54">
        <f t="shared" si="0"/>
        <v>0</v>
      </c>
      <c r="O19" s="54">
        <f t="shared" si="0"/>
        <v>0</v>
      </c>
      <c r="P19" s="54">
        <f t="shared" si="0"/>
        <v>0</v>
      </c>
      <c r="Q19" s="54">
        <f t="shared" si="0"/>
        <v>0</v>
      </c>
      <c r="R19" s="54">
        <f t="shared" si="0"/>
        <v>0</v>
      </c>
      <c r="S19" s="54">
        <f t="shared" si="0"/>
        <v>0</v>
      </c>
      <c r="T19" s="54">
        <f t="shared" si="0"/>
        <v>0</v>
      </c>
      <c r="U19" s="54">
        <f t="shared" si="0"/>
        <v>0</v>
      </c>
      <c r="V19" s="54">
        <f t="shared" si="0"/>
        <v>0</v>
      </c>
      <c r="W19" s="54"/>
      <c r="X19" s="54"/>
      <c r="Y19" s="54"/>
      <c r="Z19" s="54"/>
      <c r="AA19" s="54">
        <f t="shared" ref="AA19:AC19" si="1">SUM(AA21:AA200)</f>
        <v>0</v>
      </c>
      <c r="AB19" s="54">
        <f t="shared" si="1"/>
        <v>0</v>
      </c>
      <c r="AC19" s="54">
        <f t="shared" si="1"/>
        <v>0</v>
      </c>
      <c r="AD19" s="55"/>
      <c r="AE19" s="56"/>
      <c r="AF19" s="57"/>
      <c r="AG19" s="56"/>
      <c r="AH19" s="54">
        <f t="shared" ref="AH19" si="2">SUM(AH21:AH200)</f>
        <v>0</v>
      </c>
    </row>
    <row r="20" spans="1:34" ht="45.65" customHeight="1" thickBot="1" x14ac:dyDescent="0.4">
      <c r="A20" s="58" t="s">
        <v>13</v>
      </c>
      <c r="B20" s="59" t="s">
        <v>23</v>
      </c>
      <c r="C20" s="59" t="s">
        <v>12</v>
      </c>
      <c r="D20" s="59" t="s">
        <v>24</v>
      </c>
      <c r="E20" s="59" t="s">
        <v>25</v>
      </c>
      <c r="F20" s="59" t="s">
        <v>26</v>
      </c>
      <c r="G20" s="59" t="s">
        <v>27</v>
      </c>
      <c r="H20" s="60" t="s">
        <v>28</v>
      </c>
      <c r="I20" s="59" t="s">
        <v>29</v>
      </c>
      <c r="J20" s="59" t="s">
        <v>30</v>
      </c>
      <c r="K20" s="59" t="s">
        <v>31</v>
      </c>
      <c r="L20" s="59" t="s">
        <v>32</v>
      </c>
      <c r="M20" s="59" t="s">
        <v>33</v>
      </c>
      <c r="N20" s="61" t="s">
        <v>34</v>
      </c>
      <c r="O20" s="62" t="s">
        <v>35</v>
      </c>
      <c r="P20" s="59" t="s">
        <v>29</v>
      </c>
      <c r="Q20" s="59" t="s">
        <v>30</v>
      </c>
      <c r="R20" s="59" t="s">
        <v>31</v>
      </c>
      <c r="S20" s="59" t="s">
        <v>32</v>
      </c>
      <c r="T20" s="59" t="s">
        <v>33</v>
      </c>
      <c r="U20" s="61" t="s">
        <v>34</v>
      </c>
      <c r="V20" s="63" t="s">
        <v>35</v>
      </c>
      <c r="W20" s="64" t="s">
        <v>36</v>
      </c>
      <c r="X20" s="59" t="s">
        <v>37</v>
      </c>
      <c r="Y20" s="64" t="s">
        <v>38</v>
      </c>
      <c r="Z20" s="116" t="s">
        <v>39</v>
      </c>
      <c r="AA20" s="59" t="s">
        <v>40</v>
      </c>
      <c r="AB20" s="59" t="s">
        <v>41</v>
      </c>
      <c r="AC20" s="59" t="s">
        <v>42</v>
      </c>
      <c r="AD20" s="59" t="s">
        <v>43</v>
      </c>
      <c r="AE20" s="59" t="s">
        <v>44</v>
      </c>
      <c r="AF20" s="59" t="s">
        <v>45</v>
      </c>
      <c r="AG20" s="59" t="s">
        <v>46</v>
      </c>
      <c r="AH20" s="65" t="s">
        <v>47</v>
      </c>
    </row>
    <row r="21" spans="1:34" x14ac:dyDescent="0.35">
      <c r="A21" s="66">
        <f>IF($G$6="Permis - Entreprise","",$G$9)</f>
        <v>0</v>
      </c>
      <c r="B21" s="66">
        <f>IF($G$6="Permis - Entreprise","",$G$10)</f>
        <v>0</v>
      </c>
      <c r="C21" s="67">
        <f>IF($G$6="Permis - Entreprise","",$G$8)</f>
        <v>0</v>
      </c>
      <c r="D21" s="68"/>
      <c r="E21" s="69"/>
      <c r="F21" s="70"/>
      <c r="G21" s="70"/>
      <c r="H21" s="100" t="str">
        <f t="shared" ref="H21:H46" si="3">IF(OR(F21="", G21=""),"",IF(F21=G21,"Faction","Heure"))</f>
        <v/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101" t="str">
        <f t="shared" ref="W21" si="4">IF(F21="","",SUM(I21:O21))</f>
        <v/>
      </c>
      <c r="X21" s="101" t="str">
        <f t="shared" ref="X21" si="5">IF(F21="","",SUM(P21:V21))</f>
        <v/>
      </c>
      <c r="Y21" s="101" t="str">
        <f t="shared" ref="Y21" si="6">IF(F21="","",+W21+X21)</f>
        <v/>
      </c>
      <c r="Z21" s="102" t="str">
        <f t="shared" ref="Z21:Z52" si="7">IF(F21="","",ROUND(IF(G21&gt;F21,(G21-F21)*24,24-(F21-G21)*24),2))</f>
        <v/>
      </c>
      <c r="AA21" s="102" t="str">
        <f t="shared" ref="AA21" si="8">IF(F21="","",+Z21*W21)</f>
        <v/>
      </c>
      <c r="AB21" s="102" t="str">
        <f t="shared" ref="AB21" si="9">IF(F21="","",+X21*Z21)</f>
        <v/>
      </c>
      <c r="AC21" s="102" t="str">
        <f t="shared" ref="AC21" si="10">IF(F21="","",+AA21+AB21)</f>
        <v/>
      </c>
      <c r="AD21" s="98"/>
      <c r="AE21" s="105" t="str">
        <f t="shared" ref="AE21" si="11">IF(F21="","",(IF(H21="Faction","",IF(OR(E21="FPHQ",E21="SPAM"),IF(Z21&lt;10,0.75,1),IF(Z21&gt;=10,0.75,0.5)))))</f>
        <v/>
      </c>
      <c r="AF21" s="106" t="str">
        <f>IF(H21="Heure","Dépl. Dyn.","")</f>
        <v/>
      </c>
      <c r="AG21" s="99"/>
      <c r="AH21" s="109" t="str">
        <f>IF(D21=0,"",AC21*(52.14286/2))</f>
        <v/>
      </c>
    </row>
    <row r="22" spans="1:34" x14ac:dyDescent="0.35">
      <c r="A22" s="66">
        <f t="shared" ref="A22:A85" si="12">IF($G$6="Permis - Entreprise","",$G$9)</f>
        <v>0</v>
      </c>
      <c r="B22" s="66">
        <f t="shared" ref="B22:B85" si="13">IF($G$6="Permis - Entreprise","",$G$10)</f>
        <v>0</v>
      </c>
      <c r="C22" s="67">
        <f t="shared" ref="C22:C85" si="14">IF($G$6="Permis - Entreprise","",$G$8)</f>
        <v>0</v>
      </c>
      <c r="D22" s="68"/>
      <c r="E22" s="69"/>
      <c r="F22" s="70"/>
      <c r="G22" s="70"/>
      <c r="H22" s="100" t="str">
        <f t="shared" si="3"/>
        <v/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103" t="str">
        <f t="shared" ref="W22:W46" si="15">IF(F22="","",SUM(I22:O22))</f>
        <v/>
      </c>
      <c r="X22" s="103" t="str">
        <f t="shared" ref="X22:X46" si="16">IF(F22="","",SUM(P22:V22))</f>
        <v/>
      </c>
      <c r="Y22" s="103" t="str">
        <f t="shared" ref="Y22:Y46" si="17">IF(F22="","",+W22+X22)</f>
        <v/>
      </c>
      <c r="Z22" s="104" t="str">
        <f t="shared" si="7"/>
        <v/>
      </c>
      <c r="AA22" s="104" t="str">
        <f t="shared" ref="AA22:AA46" si="18">IF(F22="","",+Z22*W22)</f>
        <v/>
      </c>
      <c r="AB22" s="104" t="str">
        <f t="shared" ref="AB22:AB46" si="19">IF(F22="","",+X22*Z22)</f>
        <v/>
      </c>
      <c r="AC22" s="104" t="str">
        <f t="shared" ref="AC22:AC46" si="20">IF(F22="","",+AA22+AB22)</f>
        <v/>
      </c>
      <c r="AD22" s="70"/>
      <c r="AE22" s="107" t="str">
        <f t="shared" ref="AE22:AE46" si="21">IF(F22="","",(IF(H22="Faction","",IF(OR(E22="FPHQ",E22="SPAM"),IF(Z22&lt;10,0.75,1),IF(Z22&gt;=10,0.75,0.5)))))</f>
        <v/>
      </c>
      <c r="AF22" s="108" t="str">
        <f t="shared" ref="AF22:AF85" si="22">IF(H22="Heure","Dépl. Dyn.","")</f>
        <v/>
      </c>
      <c r="AG22" s="72"/>
      <c r="AH22" s="110" t="str">
        <f t="shared" ref="AH22:AH46" si="23">IF(D22=0,"",AC22*(52.14286/2))</f>
        <v/>
      </c>
    </row>
    <row r="23" spans="1:34" x14ac:dyDescent="0.35">
      <c r="A23" s="66">
        <f t="shared" si="12"/>
        <v>0</v>
      </c>
      <c r="B23" s="66">
        <f t="shared" si="13"/>
        <v>0</v>
      </c>
      <c r="C23" s="67">
        <f t="shared" si="14"/>
        <v>0</v>
      </c>
      <c r="D23" s="68"/>
      <c r="E23" s="69"/>
      <c r="F23" s="70"/>
      <c r="G23" s="70"/>
      <c r="H23" s="100" t="str">
        <f t="shared" si="3"/>
        <v/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103" t="str">
        <f t="shared" si="15"/>
        <v/>
      </c>
      <c r="X23" s="103" t="str">
        <f t="shared" si="16"/>
        <v/>
      </c>
      <c r="Y23" s="103" t="str">
        <f t="shared" si="17"/>
        <v/>
      </c>
      <c r="Z23" s="104" t="str">
        <f t="shared" si="7"/>
        <v/>
      </c>
      <c r="AA23" s="104" t="str">
        <f t="shared" si="18"/>
        <v/>
      </c>
      <c r="AB23" s="104" t="str">
        <f t="shared" si="19"/>
        <v/>
      </c>
      <c r="AC23" s="104" t="str">
        <f t="shared" si="20"/>
        <v/>
      </c>
      <c r="AD23" s="70"/>
      <c r="AE23" s="107" t="str">
        <f t="shared" si="21"/>
        <v/>
      </c>
      <c r="AF23" s="108" t="str">
        <f t="shared" si="22"/>
        <v/>
      </c>
      <c r="AG23" s="72"/>
      <c r="AH23" s="110" t="str">
        <f t="shared" si="23"/>
        <v/>
      </c>
    </row>
    <row r="24" spans="1:34" x14ac:dyDescent="0.35">
      <c r="A24" s="66">
        <f t="shared" si="12"/>
        <v>0</v>
      </c>
      <c r="B24" s="66">
        <f t="shared" si="13"/>
        <v>0</v>
      </c>
      <c r="C24" s="67">
        <f t="shared" si="14"/>
        <v>0</v>
      </c>
      <c r="D24" s="68"/>
      <c r="E24" s="69"/>
      <c r="F24" s="70"/>
      <c r="G24" s="70"/>
      <c r="H24" s="100" t="str">
        <f t="shared" si="3"/>
        <v/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103" t="str">
        <f t="shared" si="15"/>
        <v/>
      </c>
      <c r="X24" s="103" t="str">
        <f t="shared" si="16"/>
        <v/>
      </c>
      <c r="Y24" s="103" t="str">
        <f t="shared" si="17"/>
        <v/>
      </c>
      <c r="Z24" s="104" t="str">
        <f t="shared" si="7"/>
        <v/>
      </c>
      <c r="AA24" s="104" t="str">
        <f t="shared" si="18"/>
        <v/>
      </c>
      <c r="AB24" s="104" t="str">
        <f t="shared" si="19"/>
        <v/>
      </c>
      <c r="AC24" s="104" t="str">
        <f t="shared" si="20"/>
        <v/>
      </c>
      <c r="AD24" s="70"/>
      <c r="AE24" s="107" t="str">
        <f t="shared" si="21"/>
        <v/>
      </c>
      <c r="AF24" s="108" t="str">
        <f t="shared" si="22"/>
        <v/>
      </c>
      <c r="AG24" s="72"/>
      <c r="AH24" s="110" t="str">
        <f t="shared" si="23"/>
        <v/>
      </c>
    </row>
    <row r="25" spans="1:34" x14ac:dyDescent="0.35">
      <c r="A25" s="66">
        <f t="shared" si="12"/>
        <v>0</v>
      </c>
      <c r="B25" s="66">
        <f t="shared" si="13"/>
        <v>0</v>
      </c>
      <c r="C25" s="67">
        <f t="shared" si="14"/>
        <v>0</v>
      </c>
      <c r="D25" s="68"/>
      <c r="E25" s="69"/>
      <c r="F25" s="70"/>
      <c r="G25" s="70"/>
      <c r="H25" s="100" t="str">
        <f t="shared" si="3"/>
        <v/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103" t="str">
        <f t="shared" si="15"/>
        <v/>
      </c>
      <c r="X25" s="103" t="str">
        <f t="shared" si="16"/>
        <v/>
      </c>
      <c r="Y25" s="103" t="str">
        <f t="shared" si="17"/>
        <v/>
      </c>
      <c r="Z25" s="104" t="str">
        <f t="shared" si="7"/>
        <v/>
      </c>
      <c r="AA25" s="104" t="str">
        <f t="shared" si="18"/>
        <v/>
      </c>
      <c r="AB25" s="104" t="str">
        <f t="shared" si="19"/>
        <v/>
      </c>
      <c r="AC25" s="104" t="str">
        <f t="shared" si="20"/>
        <v/>
      </c>
      <c r="AD25" s="70"/>
      <c r="AE25" s="107" t="str">
        <f t="shared" si="21"/>
        <v/>
      </c>
      <c r="AF25" s="108" t="str">
        <f t="shared" si="22"/>
        <v/>
      </c>
      <c r="AG25" s="72"/>
      <c r="AH25" s="110" t="str">
        <f t="shared" si="23"/>
        <v/>
      </c>
    </row>
    <row r="26" spans="1:34" x14ac:dyDescent="0.35">
      <c r="A26" s="66">
        <f t="shared" si="12"/>
        <v>0</v>
      </c>
      <c r="B26" s="66">
        <f t="shared" si="13"/>
        <v>0</v>
      </c>
      <c r="C26" s="67">
        <f t="shared" si="14"/>
        <v>0</v>
      </c>
      <c r="D26" s="68"/>
      <c r="E26" s="69"/>
      <c r="F26" s="70"/>
      <c r="G26" s="70"/>
      <c r="H26" s="100" t="str">
        <f t="shared" si="3"/>
        <v/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103" t="str">
        <f t="shared" si="15"/>
        <v/>
      </c>
      <c r="X26" s="103" t="str">
        <f t="shared" si="16"/>
        <v/>
      </c>
      <c r="Y26" s="103" t="str">
        <f t="shared" si="17"/>
        <v/>
      </c>
      <c r="Z26" s="104" t="str">
        <f t="shared" si="7"/>
        <v/>
      </c>
      <c r="AA26" s="104" t="str">
        <f t="shared" si="18"/>
        <v/>
      </c>
      <c r="AB26" s="104" t="str">
        <f t="shared" si="19"/>
        <v/>
      </c>
      <c r="AC26" s="104" t="str">
        <f t="shared" si="20"/>
        <v/>
      </c>
      <c r="AD26" s="70"/>
      <c r="AE26" s="107" t="str">
        <f t="shared" si="21"/>
        <v/>
      </c>
      <c r="AF26" s="108" t="str">
        <f t="shared" si="22"/>
        <v/>
      </c>
      <c r="AG26" s="72"/>
      <c r="AH26" s="110" t="str">
        <f t="shared" si="23"/>
        <v/>
      </c>
    </row>
    <row r="27" spans="1:34" x14ac:dyDescent="0.35">
      <c r="A27" s="66">
        <f t="shared" si="12"/>
        <v>0</v>
      </c>
      <c r="B27" s="66">
        <f t="shared" si="13"/>
        <v>0</v>
      </c>
      <c r="C27" s="67">
        <f t="shared" si="14"/>
        <v>0</v>
      </c>
      <c r="D27" s="68"/>
      <c r="E27" s="69"/>
      <c r="F27" s="70"/>
      <c r="G27" s="70"/>
      <c r="H27" s="100" t="str">
        <f t="shared" si="3"/>
        <v/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103" t="str">
        <f t="shared" si="15"/>
        <v/>
      </c>
      <c r="X27" s="103" t="str">
        <f t="shared" si="16"/>
        <v/>
      </c>
      <c r="Y27" s="103" t="str">
        <f t="shared" si="17"/>
        <v/>
      </c>
      <c r="Z27" s="104" t="str">
        <f t="shared" si="7"/>
        <v/>
      </c>
      <c r="AA27" s="104" t="str">
        <f t="shared" si="18"/>
        <v/>
      </c>
      <c r="AB27" s="104" t="str">
        <f t="shared" si="19"/>
        <v/>
      </c>
      <c r="AC27" s="104" t="str">
        <f t="shared" si="20"/>
        <v/>
      </c>
      <c r="AD27" s="70"/>
      <c r="AE27" s="107" t="str">
        <f t="shared" si="21"/>
        <v/>
      </c>
      <c r="AF27" s="108" t="str">
        <f t="shared" si="22"/>
        <v/>
      </c>
      <c r="AG27" s="72"/>
      <c r="AH27" s="110" t="str">
        <f t="shared" si="23"/>
        <v/>
      </c>
    </row>
    <row r="28" spans="1:34" x14ac:dyDescent="0.35">
      <c r="A28" s="66">
        <f t="shared" si="12"/>
        <v>0</v>
      </c>
      <c r="B28" s="66">
        <f t="shared" si="13"/>
        <v>0</v>
      </c>
      <c r="C28" s="67">
        <f t="shared" si="14"/>
        <v>0</v>
      </c>
      <c r="D28" s="68"/>
      <c r="E28" s="69"/>
      <c r="F28" s="70"/>
      <c r="G28" s="70"/>
      <c r="H28" s="100" t="str">
        <f t="shared" si="3"/>
        <v/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103" t="str">
        <f t="shared" si="15"/>
        <v/>
      </c>
      <c r="X28" s="103" t="str">
        <f t="shared" si="16"/>
        <v/>
      </c>
      <c r="Y28" s="103" t="str">
        <f t="shared" si="17"/>
        <v/>
      </c>
      <c r="Z28" s="104" t="str">
        <f t="shared" si="7"/>
        <v/>
      </c>
      <c r="AA28" s="104" t="str">
        <f t="shared" si="18"/>
        <v/>
      </c>
      <c r="AB28" s="104" t="str">
        <f t="shared" si="19"/>
        <v/>
      </c>
      <c r="AC28" s="104" t="str">
        <f t="shared" si="20"/>
        <v/>
      </c>
      <c r="AD28" s="70"/>
      <c r="AE28" s="107" t="str">
        <f t="shared" si="21"/>
        <v/>
      </c>
      <c r="AF28" s="108" t="str">
        <f t="shared" si="22"/>
        <v/>
      </c>
      <c r="AG28" s="72"/>
      <c r="AH28" s="110" t="str">
        <f t="shared" si="23"/>
        <v/>
      </c>
    </row>
    <row r="29" spans="1:34" x14ac:dyDescent="0.35">
      <c r="A29" s="66">
        <f t="shared" si="12"/>
        <v>0</v>
      </c>
      <c r="B29" s="66">
        <f t="shared" si="13"/>
        <v>0</v>
      </c>
      <c r="C29" s="67">
        <f t="shared" si="14"/>
        <v>0</v>
      </c>
      <c r="D29" s="68"/>
      <c r="E29" s="69"/>
      <c r="F29" s="70"/>
      <c r="G29" s="70"/>
      <c r="H29" s="100" t="str">
        <f t="shared" si="3"/>
        <v/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103" t="str">
        <f t="shared" si="15"/>
        <v/>
      </c>
      <c r="X29" s="103" t="str">
        <f t="shared" si="16"/>
        <v/>
      </c>
      <c r="Y29" s="103" t="str">
        <f t="shared" si="17"/>
        <v/>
      </c>
      <c r="Z29" s="104" t="str">
        <f t="shared" si="7"/>
        <v/>
      </c>
      <c r="AA29" s="104" t="str">
        <f t="shared" si="18"/>
        <v/>
      </c>
      <c r="AB29" s="104" t="str">
        <f t="shared" si="19"/>
        <v/>
      </c>
      <c r="AC29" s="104" t="str">
        <f t="shared" si="20"/>
        <v/>
      </c>
      <c r="AD29" s="70"/>
      <c r="AE29" s="107" t="str">
        <f t="shared" si="21"/>
        <v/>
      </c>
      <c r="AF29" s="108" t="str">
        <f t="shared" si="22"/>
        <v/>
      </c>
      <c r="AG29" s="72"/>
      <c r="AH29" s="110" t="str">
        <f t="shared" si="23"/>
        <v/>
      </c>
    </row>
    <row r="30" spans="1:34" x14ac:dyDescent="0.35">
      <c r="A30" s="66">
        <f t="shared" si="12"/>
        <v>0</v>
      </c>
      <c r="B30" s="66">
        <f t="shared" si="13"/>
        <v>0</v>
      </c>
      <c r="C30" s="67">
        <f t="shared" si="14"/>
        <v>0</v>
      </c>
      <c r="D30" s="68"/>
      <c r="E30" s="69"/>
      <c r="F30" s="70"/>
      <c r="G30" s="70"/>
      <c r="H30" s="100" t="str">
        <f t="shared" si="3"/>
        <v/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103" t="str">
        <f t="shared" si="15"/>
        <v/>
      </c>
      <c r="X30" s="103" t="str">
        <f t="shared" si="16"/>
        <v/>
      </c>
      <c r="Y30" s="103" t="str">
        <f t="shared" si="17"/>
        <v/>
      </c>
      <c r="Z30" s="104" t="str">
        <f t="shared" si="7"/>
        <v/>
      </c>
      <c r="AA30" s="104" t="str">
        <f t="shared" si="18"/>
        <v/>
      </c>
      <c r="AB30" s="104" t="str">
        <f t="shared" si="19"/>
        <v/>
      </c>
      <c r="AC30" s="104" t="str">
        <f t="shared" si="20"/>
        <v/>
      </c>
      <c r="AD30" s="70"/>
      <c r="AE30" s="107" t="str">
        <f t="shared" si="21"/>
        <v/>
      </c>
      <c r="AF30" s="108" t="str">
        <f t="shared" si="22"/>
        <v/>
      </c>
      <c r="AG30" s="72"/>
      <c r="AH30" s="110" t="str">
        <f t="shared" si="23"/>
        <v/>
      </c>
    </row>
    <row r="31" spans="1:34" x14ac:dyDescent="0.35">
      <c r="A31" s="66">
        <f t="shared" si="12"/>
        <v>0</v>
      </c>
      <c r="B31" s="66">
        <f t="shared" si="13"/>
        <v>0</v>
      </c>
      <c r="C31" s="67">
        <f t="shared" si="14"/>
        <v>0</v>
      </c>
      <c r="D31" s="68"/>
      <c r="E31" s="69"/>
      <c r="F31" s="70"/>
      <c r="G31" s="70"/>
      <c r="H31" s="100" t="str">
        <f t="shared" si="3"/>
        <v/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103" t="str">
        <f t="shared" si="15"/>
        <v/>
      </c>
      <c r="X31" s="103" t="str">
        <f t="shared" si="16"/>
        <v/>
      </c>
      <c r="Y31" s="103" t="str">
        <f t="shared" si="17"/>
        <v/>
      </c>
      <c r="Z31" s="104" t="str">
        <f t="shared" si="7"/>
        <v/>
      </c>
      <c r="AA31" s="104" t="str">
        <f t="shared" si="18"/>
        <v/>
      </c>
      <c r="AB31" s="104" t="str">
        <f t="shared" si="19"/>
        <v/>
      </c>
      <c r="AC31" s="104" t="str">
        <f t="shared" si="20"/>
        <v/>
      </c>
      <c r="AD31" s="70"/>
      <c r="AE31" s="107" t="str">
        <f t="shared" si="21"/>
        <v/>
      </c>
      <c r="AF31" s="108" t="str">
        <f t="shared" si="22"/>
        <v/>
      </c>
      <c r="AG31" s="72"/>
      <c r="AH31" s="110" t="str">
        <f t="shared" si="23"/>
        <v/>
      </c>
    </row>
    <row r="32" spans="1:34" x14ac:dyDescent="0.35">
      <c r="A32" s="66">
        <f t="shared" si="12"/>
        <v>0</v>
      </c>
      <c r="B32" s="66">
        <f t="shared" si="13"/>
        <v>0</v>
      </c>
      <c r="C32" s="67">
        <f t="shared" si="14"/>
        <v>0</v>
      </c>
      <c r="D32" s="68"/>
      <c r="E32" s="69"/>
      <c r="F32" s="70"/>
      <c r="G32" s="70"/>
      <c r="H32" s="100" t="str">
        <f t="shared" si="3"/>
        <v/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103" t="str">
        <f t="shared" si="15"/>
        <v/>
      </c>
      <c r="X32" s="103" t="str">
        <f t="shared" si="16"/>
        <v/>
      </c>
      <c r="Y32" s="103" t="str">
        <f t="shared" si="17"/>
        <v/>
      </c>
      <c r="Z32" s="104" t="str">
        <f t="shared" si="7"/>
        <v/>
      </c>
      <c r="AA32" s="104" t="str">
        <f t="shared" si="18"/>
        <v/>
      </c>
      <c r="AB32" s="104" t="str">
        <f t="shared" si="19"/>
        <v/>
      </c>
      <c r="AC32" s="104" t="str">
        <f t="shared" si="20"/>
        <v/>
      </c>
      <c r="AD32" s="70"/>
      <c r="AE32" s="107" t="str">
        <f t="shared" si="21"/>
        <v/>
      </c>
      <c r="AF32" s="108" t="str">
        <f t="shared" si="22"/>
        <v/>
      </c>
      <c r="AG32" s="72"/>
      <c r="AH32" s="110" t="str">
        <f t="shared" si="23"/>
        <v/>
      </c>
    </row>
    <row r="33" spans="1:34" x14ac:dyDescent="0.35">
      <c r="A33" s="66">
        <f t="shared" si="12"/>
        <v>0</v>
      </c>
      <c r="B33" s="66">
        <f t="shared" si="13"/>
        <v>0</v>
      </c>
      <c r="C33" s="67">
        <f t="shared" si="14"/>
        <v>0</v>
      </c>
      <c r="D33" s="68"/>
      <c r="E33" s="69"/>
      <c r="F33" s="70"/>
      <c r="G33" s="70"/>
      <c r="H33" s="100" t="str">
        <f t="shared" si="3"/>
        <v/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103" t="str">
        <f t="shared" si="15"/>
        <v/>
      </c>
      <c r="X33" s="103" t="str">
        <f t="shared" si="16"/>
        <v/>
      </c>
      <c r="Y33" s="103" t="str">
        <f t="shared" si="17"/>
        <v/>
      </c>
      <c r="Z33" s="104" t="str">
        <f t="shared" si="7"/>
        <v/>
      </c>
      <c r="AA33" s="104" t="str">
        <f t="shared" si="18"/>
        <v/>
      </c>
      <c r="AB33" s="104" t="str">
        <f t="shared" si="19"/>
        <v/>
      </c>
      <c r="AC33" s="104" t="str">
        <f t="shared" si="20"/>
        <v/>
      </c>
      <c r="AD33" s="70"/>
      <c r="AE33" s="107" t="str">
        <f t="shared" si="21"/>
        <v/>
      </c>
      <c r="AF33" s="108" t="str">
        <f t="shared" si="22"/>
        <v/>
      </c>
      <c r="AG33" s="72"/>
      <c r="AH33" s="110" t="str">
        <f t="shared" si="23"/>
        <v/>
      </c>
    </row>
    <row r="34" spans="1:34" x14ac:dyDescent="0.35">
      <c r="A34" s="66">
        <f t="shared" si="12"/>
        <v>0</v>
      </c>
      <c r="B34" s="66">
        <f t="shared" si="13"/>
        <v>0</v>
      </c>
      <c r="C34" s="67">
        <f t="shared" si="14"/>
        <v>0</v>
      </c>
      <c r="D34" s="68"/>
      <c r="E34" s="69"/>
      <c r="F34" s="70"/>
      <c r="G34" s="70"/>
      <c r="H34" s="100" t="str">
        <f t="shared" si="3"/>
        <v/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103" t="str">
        <f t="shared" si="15"/>
        <v/>
      </c>
      <c r="X34" s="103" t="str">
        <f t="shared" si="16"/>
        <v/>
      </c>
      <c r="Y34" s="103" t="str">
        <f t="shared" si="17"/>
        <v/>
      </c>
      <c r="Z34" s="104" t="str">
        <f t="shared" si="7"/>
        <v/>
      </c>
      <c r="AA34" s="104" t="str">
        <f t="shared" si="18"/>
        <v/>
      </c>
      <c r="AB34" s="104" t="str">
        <f t="shared" si="19"/>
        <v/>
      </c>
      <c r="AC34" s="104" t="str">
        <f t="shared" si="20"/>
        <v/>
      </c>
      <c r="AD34" s="70"/>
      <c r="AE34" s="107" t="str">
        <f t="shared" si="21"/>
        <v/>
      </c>
      <c r="AF34" s="108" t="str">
        <f t="shared" si="22"/>
        <v/>
      </c>
      <c r="AG34" s="72"/>
      <c r="AH34" s="110" t="str">
        <f t="shared" si="23"/>
        <v/>
      </c>
    </row>
    <row r="35" spans="1:34" x14ac:dyDescent="0.35">
      <c r="A35" s="66">
        <f t="shared" si="12"/>
        <v>0</v>
      </c>
      <c r="B35" s="66">
        <f t="shared" si="13"/>
        <v>0</v>
      </c>
      <c r="C35" s="67">
        <f t="shared" si="14"/>
        <v>0</v>
      </c>
      <c r="D35" s="68"/>
      <c r="E35" s="69"/>
      <c r="F35" s="70"/>
      <c r="G35" s="70"/>
      <c r="H35" s="100" t="str">
        <f t="shared" si="3"/>
        <v/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103" t="str">
        <f t="shared" si="15"/>
        <v/>
      </c>
      <c r="X35" s="103" t="str">
        <f t="shared" si="16"/>
        <v/>
      </c>
      <c r="Y35" s="103" t="str">
        <f t="shared" si="17"/>
        <v/>
      </c>
      <c r="Z35" s="104" t="str">
        <f t="shared" si="7"/>
        <v/>
      </c>
      <c r="AA35" s="104" t="str">
        <f t="shared" si="18"/>
        <v/>
      </c>
      <c r="AB35" s="104" t="str">
        <f t="shared" si="19"/>
        <v/>
      </c>
      <c r="AC35" s="104" t="str">
        <f t="shared" si="20"/>
        <v/>
      </c>
      <c r="AD35" s="70"/>
      <c r="AE35" s="107" t="str">
        <f t="shared" si="21"/>
        <v/>
      </c>
      <c r="AF35" s="108" t="str">
        <f t="shared" si="22"/>
        <v/>
      </c>
      <c r="AG35" s="72"/>
      <c r="AH35" s="110" t="str">
        <f t="shared" si="23"/>
        <v/>
      </c>
    </row>
    <row r="36" spans="1:34" x14ac:dyDescent="0.35">
      <c r="A36" s="66">
        <f t="shared" si="12"/>
        <v>0</v>
      </c>
      <c r="B36" s="66">
        <f t="shared" si="13"/>
        <v>0</v>
      </c>
      <c r="C36" s="67">
        <f t="shared" si="14"/>
        <v>0</v>
      </c>
      <c r="D36" s="68"/>
      <c r="E36" s="69"/>
      <c r="F36" s="70"/>
      <c r="G36" s="70"/>
      <c r="H36" s="100" t="str">
        <f t="shared" si="3"/>
        <v/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103" t="str">
        <f t="shared" si="15"/>
        <v/>
      </c>
      <c r="X36" s="103" t="str">
        <f t="shared" si="16"/>
        <v/>
      </c>
      <c r="Y36" s="103" t="str">
        <f t="shared" si="17"/>
        <v/>
      </c>
      <c r="Z36" s="104" t="str">
        <f t="shared" si="7"/>
        <v/>
      </c>
      <c r="AA36" s="104" t="str">
        <f t="shared" si="18"/>
        <v/>
      </c>
      <c r="AB36" s="104" t="str">
        <f t="shared" si="19"/>
        <v/>
      </c>
      <c r="AC36" s="104" t="str">
        <f t="shared" si="20"/>
        <v/>
      </c>
      <c r="AD36" s="70"/>
      <c r="AE36" s="107" t="str">
        <f t="shared" si="21"/>
        <v/>
      </c>
      <c r="AF36" s="108" t="str">
        <f t="shared" si="22"/>
        <v/>
      </c>
      <c r="AG36" s="72"/>
      <c r="AH36" s="110" t="str">
        <f t="shared" si="23"/>
        <v/>
      </c>
    </row>
    <row r="37" spans="1:34" x14ac:dyDescent="0.35">
      <c r="A37" s="66">
        <f t="shared" si="12"/>
        <v>0</v>
      </c>
      <c r="B37" s="66">
        <f t="shared" si="13"/>
        <v>0</v>
      </c>
      <c r="C37" s="67">
        <f t="shared" si="14"/>
        <v>0</v>
      </c>
      <c r="D37" s="68"/>
      <c r="E37" s="69"/>
      <c r="F37" s="70"/>
      <c r="G37" s="70"/>
      <c r="H37" s="100" t="str">
        <f t="shared" si="3"/>
        <v/>
      </c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103" t="str">
        <f t="shared" si="15"/>
        <v/>
      </c>
      <c r="X37" s="103" t="str">
        <f t="shared" si="16"/>
        <v/>
      </c>
      <c r="Y37" s="103" t="str">
        <f t="shared" si="17"/>
        <v/>
      </c>
      <c r="Z37" s="104" t="str">
        <f t="shared" si="7"/>
        <v/>
      </c>
      <c r="AA37" s="104" t="str">
        <f t="shared" si="18"/>
        <v/>
      </c>
      <c r="AB37" s="104" t="str">
        <f t="shared" si="19"/>
        <v/>
      </c>
      <c r="AC37" s="104" t="str">
        <f t="shared" si="20"/>
        <v/>
      </c>
      <c r="AD37" s="70"/>
      <c r="AE37" s="107" t="str">
        <f t="shared" si="21"/>
        <v/>
      </c>
      <c r="AF37" s="108" t="str">
        <f t="shared" si="22"/>
        <v/>
      </c>
      <c r="AG37" s="72"/>
      <c r="AH37" s="110" t="str">
        <f t="shared" si="23"/>
        <v/>
      </c>
    </row>
    <row r="38" spans="1:34" x14ac:dyDescent="0.35">
      <c r="A38" s="66">
        <f t="shared" si="12"/>
        <v>0</v>
      </c>
      <c r="B38" s="66">
        <f t="shared" si="13"/>
        <v>0</v>
      </c>
      <c r="C38" s="67">
        <f t="shared" si="14"/>
        <v>0</v>
      </c>
      <c r="D38" s="68"/>
      <c r="E38" s="69"/>
      <c r="F38" s="70"/>
      <c r="G38" s="70"/>
      <c r="H38" s="100" t="str">
        <f t="shared" si="3"/>
        <v/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103" t="str">
        <f t="shared" si="15"/>
        <v/>
      </c>
      <c r="X38" s="103" t="str">
        <f t="shared" si="16"/>
        <v/>
      </c>
      <c r="Y38" s="103" t="str">
        <f t="shared" si="17"/>
        <v/>
      </c>
      <c r="Z38" s="104" t="str">
        <f t="shared" si="7"/>
        <v/>
      </c>
      <c r="AA38" s="104" t="str">
        <f t="shared" si="18"/>
        <v/>
      </c>
      <c r="AB38" s="104" t="str">
        <f t="shared" si="19"/>
        <v/>
      </c>
      <c r="AC38" s="104" t="str">
        <f t="shared" si="20"/>
        <v/>
      </c>
      <c r="AD38" s="70"/>
      <c r="AE38" s="107" t="str">
        <f t="shared" si="21"/>
        <v/>
      </c>
      <c r="AF38" s="108" t="str">
        <f t="shared" si="22"/>
        <v/>
      </c>
      <c r="AG38" s="72"/>
      <c r="AH38" s="110" t="str">
        <f t="shared" si="23"/>
        <v/>
      </c>
    </row>
    <row r="39" spans="1:34" x14ac:dyDescent="0.35">
      <c r="A39" s="66">
        <f t="shared" si="12"/>
        <v>0</v>
      </c>
      <c r="B39" s="66">
        <f t="shared" si="13"/>
        <v>0</v>
      </c>
      <c r="C39" s="67">
        <f t="shared" si="14"/>
        <v>0</v>
      </c>
      <c r="D39" s="68"/>
      <c r="E39" s="69"/>
      <c r="F39" s="70"/>
      <c r="G39" s="70"/>
      <c r="H39" s="100" t="str">
        <f t="shared" si="3"/>
        <v/>
      </c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103" t="str">
        <f t="shared" si="15"/>
        <v/>
      </c>
      <c r="X39" s="103" t="str">
        <f t="shared" si="16"/>
        <v/>
      </c>
      <c r="Y39" s="103" t="str">
        <f t="shared" si="17"/>
        <v/>
      </c>
      <c r="Z39" s="104" t="str">
        <f t="shared" si="7"/>
        <v/>
      </c>
      <c r="AA39" s="104" t="str">
        <f t="shared" si="18"/>
        <v/>
      </c>
      <c r="AB39" s="104" t="str">
        <f t="shared" si="19"/>
        <v/>
      </c>
      <c r="AC39" s="104" t="str">
        <f t="shared" si="20"/>
        <v/>
      </c>
      <c r="AD39" s="70"/>
      <c r="AE39" s="107" t="str">
        <f t="shared" si="21"/>
        <v/>
      </c>
      <c r="AF39" s="108" t="str">
        <f t="shared" si="22"/>
        <v/>
      </c>
      <c r="AG39" s="72"/>
      <c r="AH39" s="110" t="str">
        <f t="shared" si="23"/>
        <v/>
      </c>
    </row>
    <row r="40" spans="1:34" x14ac:dyDescent="0.35">
      <c r="A40" s="66">
        <f t="shared" si="12"/>
        <v>0</v>
      </c>
      <c r="B40" s="66">
        <f t="shared" si="13"/>
        <v>0</v>
      </c>
      <c r="C40" s="67">
        <f t="shared" si="14"/>
        <v>0</v>
      </c>
      <c r="D40" s="68"/>
      <c r="E40" s="69"/>
      <c r="F40" s="70"/>
      <c r="G40" s="70"/>
      <c r="H40" s="100" t="str">
        <f t="shared" si="3"/>
        <v/>
      </c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103" t="str">
        <f t="shared" si="15"/>
        <v/>
      </c>
      <c r="X40" s="103" t="str">
        <f t="shared" si="16"/>
        <v/>
      </c>
      <c r="Y40" s="103" t="str">
        <f t="shared" si="17"/>
        <v/>
      </c>
      <c r="Z40" s="104" t="str">
        <f t="shared" si="7"/>
        <v/>
      </c>
      <c r="AA40" s="104" t="str">
        <f t="shared" si="18"/>
        <v/>
      </c>
      <c r="AB40" s="104" t="str">
        <f t="shared" si="19"/>
        <v/>
      </c>
      <c r="AC40" s="104" t="str">
        <f t="shared" si="20"/>
        <v/>
      </c>
      <c r="AD40" s="70"/>
      <c r="AE40" s="107" t="str">
        <f t="shared" si="21"/>
        <v/>
      </c>
      <c r="AF40" s="108" t="str">
        <f t="shared" si="22"/>
        <v/>
      </c>
      <c r="AG40" s="72"/>
      <c r="AH40" s="110" t="str">
        <f t="shared" si="23"/>
        <v/>
      </c>
    </row>
    <row r="41" spans="1:34" x14ac:dyDescent="0.35">
      <c r="A41" s="66">
        <f t="shared" si="12"/>
        <v>0</v>
      </c>
      <c r="B41" s="66">
        <f t="shared" si="13"/>
        <v>0</v>
      </c>
      <c r="C41" s="67">
        <f t="shared" si="14"/>
        <v>0</v>
      </c>
      <c r="D41" s="68"/>
      <c r="E41" s="69"/>
      <c r="F41" s="70"/>
      <c r="G41" s="70"/>
      <c r="H41" s="100" t="str">
        <f t="shared" si="3"/>
        <v/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103" t="str">
        <f t="shared" si="15"/>
        <v/>
      </c>
      <c r="X41" s="103" t="str">
        <f t="shared" si="16"/>
        <v/>
      </c>
      <c r="Y41" s="103" t="str">
        <f t="shared" si="17"/>
        <v/>
      </c>
      <c r="Z41" s="104" t="str">
        <f t="shared" si="7"/>
        <v/>
      </c>
      <c r="AA41" s="104" t="str">
        <f t="shared" si="18"/>
        <v/>
      </c>
      <c r="AB41" s="104" t="str">
        <f t="shared" si="19"/>
        <v/>
      </c>
      <c r="AC41" s="104" t="str">
        <f t="shared" si="20"/>
        <v/>
      </c>
      <c r="AD41" s="70"/>
      <c r="AE41" s="107" t="str">
        <f t="shared" si="21"/>
        <v/>
      </c>
      <c r="AF41" s="108" t="str">
        <f t="shared" si="22"/>
        <v/>
      </c>
      <c r="AG41" s="72"/>
      <c r="AH41" s="110" t="str">
        <f t="shared" si="23"/>
        <v/>
      </c>
    </row>
    <row r="42" spans="1:34" x14ac:dyDescent="0.35">
      <c r="A42" s="66">
        <f t="shared" si="12"/>
        <v>0</v>
      </c>
      <c r="B42" s="66">
        <f t="shared" si="13"/>
        <v>0</v>
      </c>
      <c r="C42" s="67">
        <f t="shared" si="14"/>
        <v>0</v>
      </c>
      <c r="D42" s="68"/>
      <c r="E42" s="69"/>
      <c r="F42" s="70"/>
      <c r="G42" s="70"/>
      <c r="H42" s="100" t="str">
        <f t="shared" si="3"/>
        <v/>
      </c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103" t="str">
        <f t="shared" si="15"/>
        <v/>
      </c>
      <c r="X42" s="103" t="str">
        <f t="shared" si="16"/>
        <v/>
      </c>
      <c r="Y42" s="103" t="str">
        <f t="shared" si="17"/>
        <v/>
      </c>
      <c r="Z42" s="104" t="str">
        <f t="shared" si="7"/>
        <v/>
      </c>
      <c r="AA42" s="104" t="str">
        <f t="shared" si="18"/>
        <v/>
      </c>
      <c r="AB42" s="104" t="str">
        <f t="shared" si="19"/>
        <v/>
      </c>
      <c r="AC42" s="104" t="str">
        <f t="shared" si="20"/>
        <v/>
      </c>
      <c r="AD42" s="70"/>
      <c r="AE42" s="107" t="str">
        <f t="shared" si="21"/>
        <v/>
      </c>
      <c r="AF42" s="108" t="str">
        <f t="shared" si="22"/>
        <v/>
      </c>
      <c r="AG42" s="72"/>
      <c r="AH42" s="110" t="str">
        <f t="shared" si="23"/>
        <v/>
      </c>
    </row>
    <row r="43" spans="1:34" x14ac:dyDescent="0.35">
      <c r="A43" s="66">
        <f t="shared" si="12"/>
        <v>0</v>
      </c>
      <c r="B43" s="66">
        <f t="shared" si="13"/>
        <v>0</v>
      </c>
      <c r="C43" s="67">
        <f t="shared" si="14"/>
        <v>0</v>
      </c>
      <c r="D43" s="68"/>
      <c r="E43" s="69"/>
      <c r="F43" s="70"/>
      <c r="G43" s="70"/>
      <c r="H43" s="100" t="str">
        <f t="shared" si="3"/>
        <v/>
      </c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103" t="str">
        <f t="shared" si="15"/>
        <v/>
      </c>
      <c r="X43" s="103" t="str">
        <f t="shared" si="16"/>
        <v/>
      </c>
      <c r="Y43" s="103" t="str">
        <f t="shared" si="17"/>
        <v/>
      </c>
      <c r="Z43" s="104" t="str">
        <f t="shared" si="7"/>
        <v/>
      </c>
      <c r="AA43" s="104" t="str">
        <f t="shared" si="18"/>
        <v/>
      </c>
      <c r="AB43" s="104" t="str">
        <f t="shared" si="19"/>
        <v/>
      </c>
      <c r="AC43" s="104" t="str">
        <f t="shared" si="20"/>
        <v/>
      </c>
      <c r="AD43" s="70"/>
      <c r="AE43" s="107" t="str">
        <f t="shared" si="21"/>
        <v/>
      </c>
      <c r="AF43" s="108" t="str">
        <f t="shared" si="22"/>
        <v/>
      </c>
      <c r="AG43" s="72"/>
      <c r="AH43" s="110" t="str">
        <f t="shared" si="23"/>
        <v/>
      </c>
    </row>
    <row r="44" spans="1:34" x14ac:dyDescent="0.35">
      <c r="A44" s="66">
        <f t="shared" si="12"/>
        <v>0</v>
      </c>
      <c r="B44" s="66">
        <f t="shared" si="13"/>
        <v>0</v>
      </c>
      <c r="C44" s="67">
        <f t="shared" si="14"/>
        <v>0</v>
      </c>
      <c r="D44" s="68"/>
      <c r="E44" s="69"/>
      <c r="F44" s="70"/>
      <c r="G44" s="70"/>
      <c r="H44" s="100" t="str">
        <f t="shared" si="3"/>
        <v/>
      </c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103" t="str">
        <f t="shared" si="15"/>
        <v/>
      </c>
      <c r="X44" s="103" t="str">
        <f t="shared" si="16"/>
        <v/>
      </c>
      <c r="Y44" s="103" t="str">
        <f t="shared" si="17"/>
        <v/>
      </c>
      <c r="Z44" s="104" t="str">
        <f t="shared" si="7"/>
        <v/>
      </c>
      <c r="AA44" s="104" t="str">
        <f t="shared" si="18"/>
        <v/>
      </c>
      <c r="AB44" s="104" t="str">
        <f t="shared" si="19"/>
        <v/>
      </c>
      <c r="AC44" s="104" t="str">
        <f t="shared" si="20"/>
        <v/>
      </c>
      <c r="AD44" s="70"/>
      <c r="AE44" s="107" t="str">
        <f t="shared" si="21"/>
        <v/>
      </c>
      <c r="AF44" s="108" t="str">
        <f t="shared" si="22"/>
        <v/>
      </c>
      <c r="AG44" s="72"/>
      <c r="AH44" s="110" t="str">
        <f t="shared" si="23"/>
        <v/>
      </c>
    </row>
    <row r="45" spans="1:34" x14ac:dyDescent="0.35">
      <c r="A45" s="66">
        <f t="shared" si="12"/>
        <v>0</v>
      </c>
      <c r="B45" s="66">
        <f t="shared" si="13"/>
        <v>0</v>
      </c>
      <c r="C45" s="67">
        <f t="shared" si="14"/>
        <v>0</v>
      </c>
      <c r="D45" s="68"/>
      <c r="E45" s="69"/>
      <c r="F45" s="70"/>
      <c r="G45" s="70"/>
      <c r="H45" s="100" t="str">
        <f t="shared" si="3"/>
        <v/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103" t="str">
        <f t="shared" si="15"/>
        <v/>
      </c>
      <c r="X45" s="103" t="str">
        <f t="shared" si="16"/>
        <v/>
      </c>
      <c r="Y45" s="103" t="str">
        <f t="shared" si="17"/>
        <v/>
      </c>
      <c r="Z45" s="104" t="str">
        <f t="shared" si="7"/>
        <v/>
      </c>
      <c r="AA45" s="104" t="str">
        <f t="shared" si="18"/>
        <v/>
      </c>
      <c r="AB45" s="104" t="str">
        <f t="shared" si="19"/>
        <v/>
      </c>
      <c r="AC45" s="104" t="str">
        <f t="shared" si="20"/>
        <v/>
      </c>
      <c r="AD45" s="70"/>
      <c r="AE45" s="107" t="str">
        <f t="shared" si="21"/>
        <v/>
      </c>
      <c r="AF45" s="108" t="str">
        <f t="shared" si="22"/>
        <v/>
      </c>
      <c r="AG45" s="72"/>
      <c r="AH45" s="110" t="str">
        <f t="shared" si="23"/>
        <v/>
      </c>
    </row>
    <row r="46" spans="1:34" x14ac:dyDescent="0.35">
      <c r="A46" s="66">
        <f t="shared" si="12"/>
        <v>0</v>
      </c>
      <c r="B46" s="66">
        <f t="shared" si="13"/>
        <v>0</v>
      </c>
      <c r="C46" s="67">
        <f t="shared" si="14"/>
        <v>0</v>
      </c>
      <c r="D46" s="68"/>
      <c r="E46" s="69"/>
      <c r="F46" s="70"/>
      <c r="G46" s="70"/>
      <c r="H46" s="100" t="str">
        <f t="shared" si="3"/>
        <v/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103" t="str">
        <f t="shared" si="15"/>
        <v/>
      </c>
      <c r="X46" s="103" t="str">
        <f t="shared" si="16"/>
        <v/>
      </c>
      <c r="Y46" s="103" t="str">
        <f t="shared" si="17"/>
        <v/>
      </c>
      <c r="Z46" s="104" t="str">
        <f t="shared" si="7"/>
        <v/>
      </c>
      <c r="AA46" s="104" t="str">
        <f t="shared" si="18"/>
        <v/>
      </c>
      <c r="AB46" s="104" t="str">
        <f t="shared" si="19"/>
        <v/>
      </c>
      <c r="AC46" s="104" t="str">
        <f t="shared" si="20"/>
        <v/>
      </c>
      <c r="AD46" s="70"/>
      <c r="AE46" s="107" t="str">
        <f t="shared" si="21"/>
        <v/>
      </c>
      <c r="AF46" s="108" t="str">
        <f t="shared" si="22"/>
        <v/>
      </c>
      <c r="AG46" s="72"/>
      <c r="AH46" s="110" t="str">
        <f t="shared" si="23"/>
        <v/>
      </c>
    </row>
    <row r="47" spans="1:34" x14ac:dyDescent="0.35">
      <c r="A47" s="66">
        <f t="shared" si="12"/>
        <v>0</v>
      </c>
      <c r="B47" s="66">
        <f t="shared" si="13"/>
        <v>0</v>
      </c>
      <c r="C47" s="67">
        <f t="shared" si="14"/>
        <v>0</v>
      </c>
      <c r="D47" s="68"/>
      <c r="E47" s="69"/>
      <c r="F47" s="70"/>
      <c r="G47" s="70"/>
      <c r="H47" s="100" t="str">
        <f t="shared" ref="H47:H100" si="24">IF(OR(F47="", G47=""),"",IF(F47=G47,"Faction","Heure"))</f>
        <v/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103" t="str">
        <f t="shared" ref="W47:W100" si="25">IF(F47="","",SUM(I47:O47))</f>
        <v/>
      </c>
      <c r="X47" s="103" t="str">
        <f t="shared" ref="X47:X100" si="26">IF(F47="","",SUM(P47:V47))</f>
        <v/>
      </c>
      <c r="Y47" s="103" t="str">
        <f t="shared" ref="Y47:Y100" si="27">IF(F47="","",+W47+X47)</f>
        <v/>
      </c>
      <c r="Z47" s="104" t="str">
        <f t="shared" si="7"/>
        <v/>
      </c>
      <c r="AA47" s="104" t="str">
        <f t="shared" ref="AA47:AA100" si="28">IF(F47="","",+Z47*W47)</f>
        <v/>
      </c>
      <c r="AB47" s="104" t="str">
        <f t="shared" ref="AB47:AB100" si="29">IF(F47="","",+X47*Z47)</f>
        <v/>
      </c>
      <c r="AC47" s="104" t="str">
        <f t="shared" ref="AC47:AC100" si="30">IF(F47="","",+AA47+AB47)</f>
        <v/>
      </c>
      <c r="AD47" s="70"/>
      <c r="AE47" s="107" t="str">
        <f t="shared" ref="AE47:AE100" si="31">IF(F47="","",(IF(H47="Faction","",IF(OR(E47="FPHQ",E47="SPAM"),IF(Z47&lt;10,0.75,1),IF(Z47&gt;=10,0.75,0.5)))))</f>
        <v/>
      </c>
      <c r="AF47" s="108" t="str">
        <f t="shared" si="22"/>
        <v/>
      </c>
      <c r="AG47" s="72"/>
      <c r="AH47" s="110" t="str">
        <f t="shared" ref="AH47:AH100" si="32">IF(D47=0,"",AC47*(52.14286/2))</f>
        <v/>
      </c>
    </row>
    <row r="48" spans="1:34" x14ac:dyDescent="0.35">
      <c r="A48" s="66">
        <f t="shared" si="12"/>
        <v>0</v>
      </c>
      <c r="B48" s="66">
        <f t="shared" si="13"/>
        <v>0</v>
      </c>
      <c r="C48" s="67">
        <f t="shared" si="14"/>
        <v>0</v>
      </c>
      <c r="D48" s="68"/>
      <c r="E48" s="69"/>
      <c r="F48" s="70"/>
      <c r="G48" s="70"/>
      <c r="H48" s="100" t="str">
        <f t="shared" si="24"/>
        <v/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103" t="str">
        <f t="shared" si="25"/>
        <v/>
      </c>
      <c r="X48" s="103" t="str">
        <f t="shared" si="26"/>
        <v/>
      </c>
      <c r="Y48" s="103" t="str">
        <f t="shared" si="27"/>
        <v/>
      </c>
      <c r="Z48" s="104" t="str">
        <f t="shared" si="7"/>
        <v/>
      </c>
      <c r="AA48" s="104" t="str">
        <f t="shared" si="28"/>
        <v/>
      </c>
      <c r="AB48" s="104" t="str">
        <f t="shared" si="29"/>
        <v/>
      </c>
      <c r="AC48" s="104" t="str">
        <f t="shared" si="30"/>
        <v/>
      </c>
      <c r="AD48" s="70"/>
      <c r="AE48" s="107" t="str">
        <f t="shared" si="31"/>
        <v/>
      </c>
      <c r="AF48" s="108" t="str">
        <f t="shared" si="22"/>
        <v/>
      </c>
      <c r="AG48" s="72"/>
      <c r="AH48" s="110" t="str">
        <f t="shared" si="32"/>
        <v/>
      </c>
    </row>
    <row r="49" spans="1:34" x14ac:dyDescent="0.35">
      <c r="A49" s="66">
        <f t="shared" si="12"/>
        <v>0</v>
      </c>
      <c r="B49" s="66">
        <f t="shared" si="13"/>
        <v>0</v>
      </c>
      <c r="C49" s="67">
        <f t="shared" si="14"/>
        <v>0</v>
      </c>
      <c r="D49" s="68"/>
      <c r="E49" s="69"/>
      <c r="F49" s="70"/>
      <c r="G49" s="70"/>
      <c r="H49" s="100" t="str">
        <f t="shared" si="24"/>
        <v/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103" t="str">
        <f t="shared" si="25"/>
        <v/>
      </c>
      <c r="X49" s="103" t="str">
        <f t="shared" si="26"/>
        <v/>
      </c>
      <c r="Y49" s="103" t="str">
        <f t="shared" si="27"/>
        <v/>
      </c>
      <c r="Z49" s="104" t="str">
        <f t="shared" si="7"/>
        <v/>
      </c>
      <c r="AA49" s="104" t="str">
        <f t="shared" si="28"/>
        <v/>
      </c>
      <c r="AB49" s="104" t="str">
        <f t="shared" si="29"/>
        <v/>
      </c>
      <c r="AC49" s="104" t="str">
        <f t="shared" si="30"/>
        <v/>
      </c>
      <c r="AD49" s="70"/>
      <c r="AE49" s="107" t="str">
        <f t="shared" si="31"/>
        <v/>
      </c>
      <c r="AF49" s="108" t="str">
        <f t="shared" si="22"/>
        <v/>
      </c>
      <c r="AG49" s="72"/>
      <c r="AH49" s="110" t="str">
        <f t="shared" si="32"/>
        <v/>
      </c>
    </row>
    <row r="50" spans="1:34" x14ac:dyDescent="0.35">
      <c r="A50" s="66">
        <f t="shared" si="12"/>
        <v>0</v>
      </c>
      <c r="B50" s="66">
        <f t="shared" si="13"/>
        <v>0</v>
      </c>
      <c r="C50" s="67">
        <f t="shared" si="14"/>
        <v>0</v>
      </c>
      <c r="D50" s="68"/>
      <c r="E50" s="69"/>
      <c r="F50" s="70"/>
      <c r="G50" s="70"/>
      <c r="H50" s="100" t="str">
        <f t="shared" si="24"/>
        <v/>
      </c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103" t="str">
        <f t="shared" si="25"/>
        <v/>
      </c>
      <c r="X50" s="103" t="str">
        <f t="shared" si="26"/>
        <v/>
      </c>
      <c r="Y50" s="103" t="str">
        <f t="shared" si="27"/>
        <v/>
      </c>
      <c r="Z50" s="104" t="str">
        <f t="shared" si="7"/>
        <v/>
      </c>
      <c r="AA50" s="104" t="str">
        <f t="shared" si="28"/>
        <v/>
      </c>
      <c r="AB50" s="104" t="str">
        <f t="shared" si="29"/>
        <v/>
      </c>
      <c r="AC50" s="104" t="str">
        <f t="shared" si="30"/>
        <v/>
      </c>
      <c r="AD50" s="70"/>
      <c r="AE50" s="107" t="str">
        <f t="shared" si="31"/>
        <v/>
      </c>
      <c r="AF50" s="108" t="str">
        <f t="shared" si="22"/>
        <v/>
      </c>
      <c r="AG50" s="72"/>
      <c r="AH50" s="110" t="str">
        <f t="shared" si="32"/>
        <v/>
      </c>
    </row>
    <row r="51" spans="1:34" x14ac:dyDescent="0.35">
      <c r="A51" s="66">
        <f t="shared" si="12"/>
        <v>0</v>
      </c>
      <c r="B51" s="66">
        <f t="shared" si="13"/>
        <v>0</v>
      </c>
      <c r="C51" s="67">
        <f t="shared" si="14"/>
        <v>0</v>
      </c>
      <c r="D51" s="68"/>
      <c r="E51" s="69"/>
      <c r="F51" s="70"/>
      <c r="G51" s="70"/>
      <c r="H51" s="100" t="str">
        <f t="shared" si="24"/>
        <v/>
      </c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103" t="str">
        <f t="shared" si="25"/>
        <v/>
      </c>
      <c r="X51" s="103" t="str">
        <f t="shared" si="26"/>
        <v/>
      </c>
      <c r="Y51" s="103" t="str">
        <f t="shared" si="27"/>
        <v/>
      </c>
      <c r="Z51" s="104" t="str">
        <f t="shared" si="7"/>
        <v/>
      </c>
      <c r="AA51" s="104" t="str">
        <f t="shared" si="28"/>
        <v/>
      </c>
      <c r="AB51" s="104" t="str">
        <f t="shared" si="29"/>
        <v/>
      </c>
      <c r="AC51" s="104" t="str">
        <f t="shared" si="30"/>
        <v/>
      </c>
      <c r="AD51" s="70"/>
      <c r="AE51" s="107" t="str">
        <f t="shared" si="31"/>
        <v/>
      </c>
      <c r="AF51" s="108" t="str">
        <f t="shared" si="22"/>
        <v/>
      </c>
      <c r="AG51" s="72"/>
      <c r="AH51" s="110" t="str">
        <f t="shared" si="32"/>
        <v/>
      </c>
    </row>
    <row r="52" spans="1:34" x14ac:dyDescent="0.35">
      <c r="A52" s="66">
        <f t="shared" si="12"/>
        <v>0</v>
      </c>
      <c r="B52" s="66">
        <f t="shared" si="13"/>
        <v>0</v>
      </c>
      <c r="C52" s="67">
        <f t="shared" si="14"/>
        <v>0</v>
      </c>
      <c r="D52" s="68"/>
      <c r="E52" s="69"/>
      <c r="F52" s="70"/>
      <c r="G52" s="70"/>
      <c r="H52" s="100" t="str">
        <f t="shared" si="24"/>
        <v/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103" t="str">
        <f t="shared" si="25"/>
        <v/>
      </c>
      <c r="X52" s="103" t="str">
        <f t="shared" si="26"/>
        <v/>
      </c>
      <c r="Y52" s="103" t="str">
        <f t="shared" si="27"/>
        <v/>
      </c>
      <c r="Z52" s="104" t="str">
        <f t="shared" si="7"/>
        <v/>
      </c>
      <c r="AA52" s="104" t="str">
        <f t="shared" si="28"/>
        <v/>
      </c>
      <c r="AB52" s="104" t="str">
        <f t="shared" si="29"/>
        <v/>
      </c>
      <c r="AC52" s="104" t="str">
        <f t="shared" si="30"/>
        <v/>
      </c>
      <c r="AD52" s="70"/>
      <c r="AE52" s="107" t="str">
        <f t="shared" si="31"/>
        <v/>
      </c>
      <c r="AF52" s="108" t="str">
        <f t="shared" si="22"/>
        <v/>
      </c>
      <c r="AG52" s="72"/>
      <c r="AH52" s="110" t="str">
        <f t="shared" si="32"/>
        <v/>
      </c>
    </row>
    <row r="53" spans="1:34" x14ac:dyDescent="0.35">
      <c r="A53" s="66">
        <f t="shared" si="12"/>
        <v>0</v>
      </c>
      <c r="B53" s="66">
        <f t="shared" si="13"/>
        <v>0</v>
      </c>
      <c r="C53" s="67">
        <f t="shared" si="14"/>
        <v>0</v>
      </c>
      <c r="D53" s="68"/>
      <c r="E53" s="69"/>
      <c r="F53" s="70"/>
      <c r="G53" s="70"/>
      <c r="H53" s="100" t="str">
        <f t="shared" si="24"/>
        <v/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103" t="str">
        <f t="shared" si="25"/>
        <v/>
      </c>
      <c r="X53" s="103" t="str">
        <f t="shared" si="26"/>
        <v/>
      </c>
      <c r="Y53" s="103" t="str">
        <f t="shared" si="27"/>
        <v/>
      </c>
      <c r="Z53" s="104" t="str">
        <f t="shared" ref="Z53:Z84" si="33">IF(F53="","",ROUND(IF(G53&gt;F53,(G53-F53)*24,24-(F53-G53)*24),2))</f>
        <v/>
      </c>
      <c r="AA53" s="104" t="str">
        <f t="shared" si="28"/>
        <v/>
      </c>
      <c r="AB53" s="104" t="str">
        <f t="shared" si="29"/>
        <v/>
      </c>
      <c r="AC53" s="104" t="str">
        <f t="shared" si="30"/>
        <v/>
      </c>
      <c r="AD53" s="70"/>
      <c r="AE53" s="107" t="str">
        <f t="shared" si="31"/>
        <v/>
      </c>
      <c r="AF53" s="108" t="str">
        <f t="shared" si="22"/>
        <v/>
      </c>
      <c r="AG53" s="72"/>
      <c r="AH53" s="110" t="str">
        <f t="shared" si="32"/>
        <v/>
      </c>
    </row>
    <row r="54" spans="1:34" x14ac:dyDescent="0.35">
      <c r="A54" s="66">
        <f t="shared" si="12"/>
        <v>0</v>
      </c>
      <c r="B54" s="66">
        <f t="shared" si="13"/>
        <v>0</v>
      </c>
      <c r="C54" s="67">
        <f t="shared" si="14"/>
        <v>0</v>
      </c>
      <c r="D54" s="68"/>
      <c r="E54" s="69"/>
      <c r="F54" s="70"/>
      <c r="G54" s="70"/>
      <c r="H54" s="100" t="str">
        <f t="shared" si="24"/>
        <v/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103" t="str">
        <f t="shared" si="25"/>
        <v/>
      </c>
      <c r="X54" s="103" t="str">
        <f t="shared" si="26"/>
        <v/>
      </c>
      <c r="Y54" s="103" t="str">
        <f t="shared" si="27"/>
        <v/>
      </c>
      <c r="Z54" s="104" t="str">
        <f t="shared" si="33"/>
        <v/>
      </c>
      <c r="AA54" s="104" t="str">
        <f t="shared" si="28"/>
        <v/>
      </c>
      <c r="AB54" s="104" t="str">
        <f t="shared" si="29"/>
        <v/>
      </c>
      <c r="AC54" s="104" t="str">
        <f t="shared" si="30"/>
        <v/>
      </c>
      <c r="AD54" s="70"/>
      <c r="AE54" s="107" t="str">
        <f t="shared" si="31"/>
        <v/>
      </c>
      <c r="AF54" s="108" t="str">
        <f t="shared" si="22"/>
        <v/>
      </c>
      <c r="AG54" s="72"/>
      <c r="AH54" s="110" t="str">
        <f t="shared" si="32"/>
        <v/>
      </c>
    </row>
    <row r="55" spans="1:34" x14ac:dyDescent="0.35">
      <c r="A55" s="66">
        <f t="shared" si="12"/>
        <v>0</v>
      </c>
      <c r="B55" s="66">
        <f t="shared" si="13"/>
        <v>0</v>
      </c>
      <c r="C55" s="67">
        <f t="shared" si="14"/>
        <v>0</v>
      </c>
      <c r="D55" s="68"/>
      <c r="E55" s="69"/>
      <c r="F55" s="70"/>
      <c r="G55" s="70"/>
      <c r="H55" s="100" t="str">
        <f t="shared" si="24"/>
        <v/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103" t="str">
        <f t="shared" si="25"/>
        <v/>
      </c>
      <c r="X55" s="103" t="str">
        <f t="shared" si="26"/>
        <v/>
      </c>
      <c r="Y55" s="103" t="str">
        <f t="shared" si="27"/>
        <v/>
      </c>
      <c r="Z55" s="104" t="str">
        <f t="shared" si="33"/>
        <v/>
      </c>
      <c r="AA55" s="104" t="str">
        <f t="shared" si="28"/>
        <v/>
      </c>
      <c r="AB55" s="104" t="str">
        <f t="shared" si="29"/>
        <v/>
      </c>
      <c r="AC55" s="104" t="str">
        <f t="shared" si="30"/>
        <v/>
      </c>
      <c r="AD55" s="70"/>
      <c r="AE55" s="107" t="str">
        <f t="shared" si="31"/>
        <v/>
      </c>
      <c r="AF55" s="108" t="str">
        <f t="shared" si="22"/>
        <v/>
      </c>
      <c r="AG55" s="72"/>
      <c r="AH55" s="110" t="str">
        <f t="shared" si="32"/>
        <v/>
      </c>
    </row>
    <row r="56" spans="1:34" x14ac:dyDescent="0.35">
      <c r="A56" s="66">
        <f t="shared" si="12"/>
        <v>0</v>
      </c>
      <c r="B56" s="66">
        <f t="shared" si="13"/>
        <v>0</v>
      </c>
      <c r="C56" s="67">
        <f t="shared" si="14"/>
        <v>0</v>
      </c>
      <c r="D56" s="68"/>
      <c r="E56" s="69"/>
      <c r="F56" s="70"/>
      <c r="G56" s="70"/>
      <c r="H56" s="100" t="str">
        <f t="shared" si="24"/>
        <v/>
      </c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103" t="str">
        <f t="shared" si="25"/>
        <v/>
      </c>
      <c r="X56" s="103" t="str">
        <f t="shared" si="26"/>
        <v/>
      </c>
      <c r="Y56" s="103" t="str">
        <f t="shared" si="27"/>
        <v/>
      </c>
      <c r="Z56" s="104" t="str">
        <f t="shared" si="33"/>
        <v/>
      </c>
      <c r="AA56" s="104" t="str">
        <f t="shared" si="28"/>
        <v/>
      </c>
      <c r="AB56" s="104" t="str">
        <f t="shared" si="29"/>
        <v/>
      </c>
      <c r="AC56" s="104" t="str">
        <f t="shared" si="30"/>
        <v/>
      </c>
      <c r="AD56" s="70"/>
      <c r="AE56" s="107" t="str">
        <f t="shared" si="31"/>
        <v/>
      </c>
      <c r="AF56" s="108" t="str">
        <f t="shared" si="22"/>
        <v/>
      </c>
      <c r="AG56" s="72"/>
      <c r="AH56" s="110" t="str">
        <f t="shared" si="32"/>
        <v/>
      </c>
    </row>
    <row r="57" spans="1:34" x14ac:dyDescent="0.35">
      <c r="A57" s="66">
        <f t="shared" si="12"/>
        <v>0</v>
      </c>
      <c r="B57" s="66">
        <f t="shared" si="13"/>
        <v>0</v>
      </c>
      <c r="C57" s="67">
        <f t="shared" si="14"/>
        <v>0</v>
      </c>
      <c r="D57" s="68"/>
      <c r="E57" s="69"/>
      <c r="F57" s="70"/>
      <c r="G57" s="70"/>
      <c r="H57" s="100" t="str">
        <f t="shared" si="24"/>
        <v/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103" t="str">
        <f t="shared" si="25"/>
        <v/>
      </c>
      <c r="X57" s="103" t="str">
        <f t="shared" si="26"/>
        <v/>
      </c>
      <c r="Y57" s="103" t="str">
        <f t="shared" si="27"/>
        <v/>
      </c>
      <c r="Z57" s="104" t="str">
        <f t="shared" si="33"/>
        <v/>
      </c>
      <c r="AA57" s="104" t="str">
        <f t="shared" si="28"/>
        <v/>
      </c>
      <c r="AB57" s="104" t="str">
        <f t="shared" si="29"/>
        <v/>
      </c>
      <c r="AC57" s="104" t="str">
        <f t="shared" si="30"/>
        <v/>
      </c>
      <c r="AD57" s="70"/>
      <c r="AE57" s="107" t="str">
        <f t="shared" si="31"/>
        <v/>
      </c>
      <c r="AF57" s="108" t="str">
        <f t="shared" si="22"/>
        <v/>
      </c>
      <c r="AG57" s="72"/>
      <c r="AH57" s="110" t="str">
        <f t="shared" si="32"/>
        <v/>
      </c>
    </row>
    <row r="58" spans="1:34" x14ac:dyDescent="0.35">
      <c r="A58" s="66">
        <f t="shared" si="12"/>
        <v>0</v>
      </c>
      <c r="B58" s="66">
        <f t="shared" si="13"/>
        <v>0</v>
      </c>
      <c r="C58" s="67">
        <f t="shared" si="14"/>
        <v>0</v>
      </c>
      <c r="D58" s="68"/>
      <c r="E58" s="69"/>
      <c r="F58" s="70"/>
      <c r="G58" s="70"/>
      <c r="H58" s="100" t="str">
        <f t="shared" si="24"/>
        <v/>
      </c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103" t="str">
        <f t="shared" si="25"/>
        <v/>
      </c>
      <c r="X58" s="103" t="str">
        <f t="shared" si="26"/>
        <v/>
      </c>
      <c r="Y58" s="103" t="str">
        <f t="shared" si="27"/>
        <v/>
      </c>
      <c r="Z58" s="104" t="str">
        <f t="shared" si="33"/>
        <v/>
      </c>
      <c r="AA58" s="104" t="str">
        <f t="shared" si="28"/>
        <v/>
      </c>
      <c r="AB58" s="104" t="str">
        <f t="shared" si="29"/>
        <v/>
      </c>
      <c r="AC58" s="104" t="str">
        <f t="shared" si="30"/>
        <v/>
      </c>
      <c r="AD58" s="70"/>
      <c r="AE58" s="107" t="str">
        <f t="shared" si="31"/>
        <v/>
      </c>
      <c r="AF58" s="108" t="str">
        <f t="shared" si="22"/>
        <v/>
      </c>
      <c r="AG58" s="72"/>
      <c r="AH58" s="110" t="str">
        <f t="shared" si="32"/>
        <v/>
      </c>
    </row>
    <row r="59" spans="1:34" x14ac:dyDescent="0.35">
      <c r="A59" s="66">
        <f t="shared" si="12"/>
        <v>0</v>
      </c>
      <c r="B59" s="66">
        <f t="shared" si="13"/>
        <v>0</v>
      </c>
      <c r="C59" s="67">
        <f t="shared" si="14"/>
        <v>0</v>
      </c>
      <c r="D59" s="68"/>
      <c r="E59" s="69"/>
      <c r="F59" s="70"/>
      <c r="G59" s="70"/>
      <c r="H59" s="100" t="str">
        <f t="shared" si="24"/>
        <v/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103" t="str">
        <f t="shared" si="25"/>
        <v/>
      </c>
      <c r="X59" s="103" t="str">
        <f t="shared" si="26"/>
        <v/>
      </c>
      <c r="Y59" s="103" t="str">
        <f t="shared" si="27"/>
        <v/>
      </c>
      <c r="Z59" s="104" t="str">
        <f t="shared" si="33"/>
        <v/>
      </c>
      <c r="AA59" s="104" t="str">
        <f t="shared" si="28"/>
        <v/>
      </c>
      <c r="AB59" s="104" t="str">
        <f t="shared" si="29"/>
        <v/>
      </c>
      <c r="AC59" s="104" t="str">
        <f t="shared" si="30"/>
        <v/>
      </c>
      <c r="AD59" s="70"/>
      <c r="AE59" s="107" t="str">
        <f t="shared" si="31"/>
        <v/>
      </c>
      <c r="AF59" s="108" t="str">
        <f t="shared" si="22"/>
        <v/>
      </c>
      <c r="AG59" s="72"/>
      <c r="AH59" s="110" t="str">
        <f t="shared" si="32"/>
        <v/>
      </c>
    </row>
    <row r="60" spans="1:34" x14ac:dyDescent="0.35">
      <c r="A60" s="66">
        <f t="shared" si="12"/>
        <v>0</v>
      </c>
      <c r="B60" s="66">
        <f t="shared" si="13"/>
        <v>0</v>
      </c>
      <c r="C60" s="67">
        <f t="shared" si="14"/>
        <v>0</v>
      </c>
      <c r="D60" s="68"/>
      <c r="E60" s="69"/>
      <c r="F60" s="70"/>
      <c r="G60" s="70"/>
      <c r="H60" s="100" t="str">
        <f t="shared" si="24"/>
        <v/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103" t="str">
        <f t="shared" si="25"/>
        <v/>
      </c>
      <c r="X60" s="103" t="str">
        <f t="shared" si="26"/>
        <v/>
      </c>
      <c r="Y60" s="103" t="str">
        <f t="shared" si="27"/>
        <v/>
      </c>
      <c r="Z60" s="104" t="str">
        <f t="shared" si="33"/>
        <v/>
      </c>
      <c r="AA60" s="104" t="str">
        <f t="shared" si="28"/>
        <v/>
      </c>
      <c r="AB60" s="104" t="str">
        <f t="shared" si="29"/>
        <v/>
      </c>
      <c r="AC60" s="104" t="str">
        <f t="shared" si="30"/>
        <v/>
      </c>
      <c r="AD60" s="70"/>
      <c r="AE60" s="107" t="str">
        <f t="shared" si="31"/>
        <v/>
      </c>
      <c r="AF60" s="108" t="str">
        <f t="shared" si="22"/>
        <v/>
      </c>
      <c r="AG60" s="72"/>
      <c r="AH60" s="110" t="str">
        <f t="shared" si="32"/>
        <v/>
      </c>
    </row>
    <row r="61" spans="1:34" x14ac:dyDescent="0.35">
      <c r="A61" s="66">
        <f t="shared" si="12"/>
        <v>0</v>
      </c>
      <c r="B61" s="66">
        <f t="shared" si="13"/>
        <v>0</v>
      </c>
      <c r="C61" s="67">
        <f t="shared" si="14"/>
        <v>0</v>
      </c>
      <c r="D61" s="68"/>
      <c r="E61" s="69"/>
      <c r="F61" s="70"/>
      <c r="G61" s="70"/>
      <c r="H61" s="100" t="str">
        <f t="shared" si="24"/>
        <v/>
      </c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103" t="str">
        <f t="shared" si="25"/>
        <v/>
      </c>
      <c r="X61" s="103" t="str">
        <f t="shared" si="26"/>
        <v/>
      </c>
      <c r="Y61" s="103" t="str">
        <f t="shared" si="27"/>
        <v/>
      </c>
      <c r="Z61" s="104" t="str">
        <f t="shared" si="33"/>
        <v/>
      </c>
      <c r="AA61" s="104" t="str">
        <f t="shared" si="28"/>
        <v/>
      </c>
      <c r="AB61" s="104" t="str">
        <f t="shared" si="29"/>
        <v/>
      </c>
      <c r="AC61" s="104" t="str">
        <f t="shared" si="30"/>
        <v/>
      </c>
      <c r="AD61" s="70"/>
      <c r="AE61" s="107" t="str">
        <f t="shared" si="31"/>
        <v/>
      </c>
      <c r="AF61" s="108" t="str">
        <f t="shared" si="22"/>
        <v/>
      </c>
      <c r="AG61" s="72"/>
      <c r="AH61" s="110" t="str">
        <f t="shared" si="32"/>
        <v/>
      </c>
    </row>
    <row r="62" spans="1:34" x14ac:dyDescent="0.35">
      <c r="A62" s="66">
        <f t="shared" si="12"/>
        <v>0</v>
      </c>
      <c r="B62" s="66">
        <f t="shared" si="13"/>
        <v>0</v>
      </c>
      <c r="C62" s="67">
        <f t="shared" si="14"/>
        <v>0</v>
      </c>
      <c r="D62" s="68"/>
      <c r="E62" s="69"/>
      <c r="F62" s="70"/>
      <c r="G62" s="70"/>
      <c r="H62" s="100" t="str">
        <f t="shared" si="24"/>
        <v/>
      </c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103" t="str">
        <f t="shared" si="25"/>
        <v/>
      </c>
      <c r="X62" s="103" t="str">
        <f t="shared" si="26"/>
        <v/>
      </c>
      <c r="Y62" s="103" t="str">
        <f t="shared" si="27"/>
        <v/>
      </c>
      <c r="Z62" s="104" t="str">
        <f t="shared" si="33"/>
        <v/>
      </c>
      <c r="AA62" s="104" t="str">
        <f t="shared" si="28"/>
        <v/>
      </c>
      <c r="AB62" s="104" t="str">
        <f t="shared" si="29"/>
        <v/>
      </c>
      <c r="AC62" s="104" t="str">
        <f t="shared" si="30"/>
        <v/>
      </c>
      <c r="AD62" s="70"/>
      <c r="AE62" s="107" t="str">
        <f t="shared" si="31"/>
        <v/>
      </c>
      <c r="AF62" s="108" t="str">
        <f t="shared" si="22"/>
        <v/>
      </c>
      <c r="AG62" s="72"/>
      <c r="AH62" s="110" t="str">
        <f t="shared" si="32"/>
        <v/>
      </c>
    </row>
    <row r="63" spans="1:34" x14ac:dyDescent="0.35">
      <c r="A63" s="66">
        <f t="shared" si="12"/>
        <v>0</v>
      </c>
      <c r="B63" s="66">
        <f t="shared" si="13"/>
        <v>0</v>
      </c>
      <c r="C63" s="67">
        <f t="shared" si="14"/>
        <v>0</v>
      </c>
      <c r="D63" s="68"/>
      <c r="E63" s="69"/>
      <c r="F63" s="70"/>
      <c r="G63" s="70"/>
      <c r="H63" s="100" t="str">
        <f t="shared" si="24"/>
        <v/>
      </c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103" t="str">
        <f t="shared" si="25"/>
        <v/>
      </c>
      <c r="X63" s="103" t="str">
        <f t="shared" si="26"/>
        <v/>
      </c>
      <c r="Y63" s="103" t="str">
        <f t="shared" si="27"/>
        <v/>
      </c>
      <c r="Z63" s="104" t="str">
        <f t="shared" si="33"/>
        <v/>
      </c>
      <c r="AA63" s="104" t="str">
        <f t="shared" si="28"/>
        <v/>
      </c>
      <c r="AB63" s="104" t="str">
        <f t="shared" si="29"/>
        <v/>
      </c>
      <c r="AC63" s="104" t="str">
        <f t="shared" si="30"/>
        <v/>
      </c>
      <c r="AD63" s="70"/>
      <c r="AE63" s="107" t="str">
        <f t="shared" si="31"/>
        <v/>
      </c>
      <c r="AF63" s="108" t="str">
        <f t="shared" si="22"/>
        <v/>
      </c>
      <c r="AG63" s="72"/>
      <c r="AH63" s="110" t="str">
        <f t="shared" si="32"/>
        <v/>
      </c>
    </row>
    <row r="64" spans="1:34" x14ac:dyDescent="0.35">
      <c r="A64" s="66">
        <f t="shared" si="12"/>
        <v>0</v>
      </c>
      <c r="B64" s="66">
        <f t="shared" si="13"/>
        <v>0</v>
      </c>
      <c r="C64" s="67">
        <f t="shared" si="14"/>
        <v>0</v>
      </c>
      <c r="D64" s="68"/>
      <c r="E64" s="69"/>
      <c r="F64" s="70"/>
      <c r="G64" s="70"/>
      <c r="H64" s="100" t="str">
        <f t="shared" si="24"/>
        <v/>
      </c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103" t="str">
        <f t="shared" si="25"/>
        <v/>
      </c>
      <c r="X64" s="103" t="str">
        <f t="shared" si="26"/>
        <v/>
      </c>
      <c r="Y64" s="103" t="str">
        <f t="shared" si="27"/>
        <v/>
      </c>
      <c r="Z64" s="104" t="str">
        <f t="shared" si="33"/>
        <v/>
      </c>
      <c r="AA64" s="104" t="str">
        <f t="shared" si="28"/>
        <v/>
      </c>
      <c r="AB64" s="104" t="str">
        <f t="shared" si="29"/>
        <v/>
      </c>
      <c r="AC64" s="104" t="str">
        <f t="shared" si="30"/>
        <v/>
      </c>
      <c r="AD64" s="70"/>
      <c r="AE64" s="107" t="str">
        <f t="shared" si="31"/>
        <v/>
      </c>
      <c r="AF64" s="108" t="str">
        <f t="shared" si="22"/>
        <v/>
      </c>
      <c r="AG64" s="72"/>
      <c r="AH64" s="110" t="str">
        <f t="shared" si="32"/>
        <v/>
      </c>
    </row>
    <row r="65" spans="1:34" x14ac:dyDescent="0.35">
      <c r="A65" s="66">
        <f t="shared" si="12"/>
        <v>0</v>
      </c>
      <c r="B65" s="66">
        <f t="shared" si="13"/>
        <v>0</v>
      </c>
      <c r="C65" s="67">
        <f t="shared" si="14"/>
        <v>0</v>
      </c>
      <c r="D65" s="68"/>
      <c r="E65" s="69"/>
      <c r="F65" s="70"/>
      <c r="G65" s="70"/>
      <c r="H65" s="100" t="str">
        <f t="shared" si="24"/>
        <v/>
      </c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103" t="str">
        <f t="shared" si="25"/>
        <v/>
      </c>
      <c r="X65" s="103" t="str">
        <f t="shared" si="26"/>
        <v/>
      </c>
      <c r="Y65" s="103" t="str">
        <f t="shared" si="27"/>
        <v/>
      </c>
      <c r="Z65" s="104" t="str">
        <f t="shared" si="33"/>
        <v/>
      </c>
      <c r="AA65" s="104" t="str">
        <f t="shared" si="28"/>
        <v/>
      </c>
      <c r="AB65" s="104" t="str">
        <f t="shared" si="29"/>
        <v/>
      </c>
      <c r="AC65" s="104" t="str">
        <f t="shared" si="30"/>
        <v/>
      </c>
      <c r="AD65" s="70"/>
      <c r="AE65" s="107" t="str">
        <f t="shared" si="31"/>
        <v/>
      </c>
      <c r="AF65" s="108" t="str">
        <f t="shared" si="22"/>
        <v/>
      </c>
      <c r="AG65" s="72"/>
      <c r="AH65" s="110" t="str">
        <f t="shared" si="32"/>
        <v/>
      </c>
    </row>
    <row r="66" spans="1:34" x14ac:dyDescent="0.35">
      <c r="A66" s="66">
        <f t="shared" si="12"/>
        <v>0</v>
      </c>
      <c r="B66" s="66">
        <f t="shared" si="13"/>
        <v>0</v>
      </c>
      <c r="C66" s="67">
        <f t="shared" si="14"/>
        <v>0</v>
      </c>
      <c r="D66" s="68"/>
      <c r="E66" s="69"/>
      <c r="F66" s="70"/>
      <c r="G66" s="70"/>
      <c r="H66" s="100" t="str">
        <f t="shared" si="24"/>
        <v/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103" t="str">
        <f t="shared" si="25"/>
        <v/>
      </c>
      <c r="X66" s="103" t="str">
        <f t="shared" si="26"/>
        <v/>
      </c>
      <c r="Y66" s="103" t="str">
        <f t="shared" si="27"/>
        <v/>
      </c>
      <c r="Z66" s="104" t="str">
        <f t="shared" si="33"/>
        <v/>
      </c>
      <c r="AA66" s="104" t="str">
        <f t="shared" si="28"/>
        <v/>
      </c>
      <c r="AB66" s="104" t="str">
        <f t="shared" si="29"/>
        <v/>
      </c>
      <c r="AC66" s="104" t="str">
        <f t="shared" si="30"/>
        <v/>
      </c>
      <c r="AD66" s="70"/>
      <c r="AE66" s="107" t="str">
        <f t="shared" si="31"/>
        <v/>
      </c>
      <c r="AF66" s="108" t="str">
        <f t="shared" si="22"/>
        <v/>
      </c>
      <c r="AG66" s="72"/>
      <c r="AH66" s="110" t="str">
        <f t="shared" si="32"/>
        <v/>
      </c>
    </row>
    <row r="67" spans="1:34" x14ac:dyDescent="0.35">
      <c r="A67" s="66">
        <f t="shared" si="12"/>
        <v>0</v>
      </c>
      <c r="B67" s="66">
        <f t="shared" si="13"/>
        <v>0</v>
      </c>
      <c r="C67" s="67">
        <f t="shared" si="14"/>
        <v>0</v>
      </c>
      <c r="D67" s="68"/>
      <c r="E67" s="69"/>
      <c r="F67" s="70"/>
      <c r="G67" s="70"/>
      <c r="H67" s="100" t="str">
        <f t="shared" si="24"/>
        <v/>
      </c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103" t="str">
        <f t="shared" si="25"/>
        <v/>
      </c>
      <c r="X67" s="103" t="str">
        <f t="shared" si="26"/>
        <v/>
      </c>
      <c r="Y67" s="103" t="str">
        <f t="shared" si="27"/>
        <v/>
      </c>
      <c r="Z67" s="104" t="str">
        <f t="shared" si="33"/>
        <v/>
      </c>
      <c r="AA67" s="104" t="str">
        <f t="shared" si="28"/>
        <v/>
      </c>
      <c r="AB67" s="104" t="str">
        <f t="shared" si="29"/>
        <v/>
      </c>
      <c r="AC67" s="104" t="str">
        <f t="shared" si="30"/>
        <v/>
      </c>
      <c r="AD67" s="70"/>
      <c r="AE67" s="107" t="str">
        <f t="shared" si="31"/>
        <v/>
      </c>
      <c r="AF67" s="108" t="str">
        <f t="shared" si="22"/>
        <v/>
      </c>
      <c r="AG67" s="72"/>
      <c r="AH67" s="110" t="str">
        <f t="shared" si="32"/>
        <v/>
      </c>
    </row>
    <row r="68" spans="1:34" x14ac:dyDescent="0.35">
      <c r="A68" s="66">
        <f t="shared" si="12"/>
        <v>0</v>
      </c>
      <c r="B68" s="66">
        <f t="shared" si="13"/>
        <v>0</v>
      </c>
      <c r="C68" s="67">
        <f t="shared" si="14"/>
        <v>0</v>
      </c>
      <c r="D68" s="68"/>
      <c r="E68" s="69"/>
      <c r="F68" s="70"/>
      <c r="G68" s="70"/>
      <c r="H68" s="100" t="str">
        <f t="shared" si="24"/>
        <v/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103" t="str">
        <f t="shared" si="25"/>
        <v/>
      </c>
      <c r="X68" s="103" t="str">
        <f t="shared" si="26"/>
        <v/>
      </c>
      <c r="Y68" s="103" t="str">
        <f t="shared" si="27"/>
        <v/>
      </c>
      <c r="Z68" s="104" t="str">
        <f t="shared" si="33"/>
        <v/>
      </c>
      <c r="AA68" s="104" t="str">
        <f t="shared" si="28"/>
        <v/>
      </c>
      <c r="AB68" s="104" t="str">
        <f t="shared" si="29"/>
        <v/>
      </c>
      <c r="AC68" s="104" t="str">
        <f t="shared" si="30"/>
        <v/>
      </c>
      <c r="AD68" s="70"/>
      <c r="AE68" s="107" t="str">
        <f t="shared" si="31"/>
        <v/>
      </c>
      <c r="AF68" s="108" t="str">
        <f t="shared" si="22"/>
        <v/>
      </c>
      <c r="AG68" s="72"/>
      <c r="AH68" s="110" t="str">
        <f t="shared" si="32"/>
        <v/>
      </c>
    </row>
    <row r="69" spans="1:34" x14ac:dyDescent="0.35">
      <c r="A69" s="66">
        <f t="shared" si="12"/>
        <v>0</v>
      </c>
      <c r="B69" s="66">
        <f t="shared" si="13"/>
        <v>0</v>
      </c>
      <c r="C69" s="67">
        <f t="shared" si="14"/>
        <v>0</v>
      </c>
      <c r="D69" s="68"/>
      <c r="E69" s="69"/>
      <c r="F69" s="70"/>
      <c r="G69" s="70"/>
      <c r="H69" s="100" t="str">
        <f t="shared" si="24"/>
        <v/>
      </c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103" t="str">
        <f t="shared" si="25"/>
        <v/>
      </c>
      <c r="X69" s="103" t="str">
        <f t="shared" si="26"/>
        <v/>
      </c>
      <c r="Y69" s="103" t="str">
        <f t="shared" si="27"/>
        <v/>
      </c>
      <c r="Z69" s="104" t="str">
        <f t="shared" si="33"/>
        <v/>
      </c>
      <c r="AA69" s="104" t="str">
        <f t="shared" si="28"/>
        <v/>
      </c>
      <c r="AB69" s="104" t="str">
        <f t="shared" si="29"/>
        <v/>
      </c>
      <c r="AC69" s="104" t="str">
        <f t="shared" si="30"/>
        <v/>
      </c>
      <c r="AD69" s="70"/>
      <c r="AE69" s="107" t="str">
        <f t="shared" si="31"/>
        <v/>
      </c>
      <c r="AF69" s="108" t="str">
        <f t="shared" si="22"/>
        <v/>
      </c>
      <c r="AG69" s="72"/>
      <c r="AH69" s="110" t="str">
        <f t="shared" si="32"/>
        <v/>
      </c>
    </row>
    <row r="70" spans="1:34" x14ac:dyDescent="0.35">
      <c r="A70" s="66">
        <f t="shared" si="12"/>
        <v>0</v>
      </c>
      <c r="B70" s="66">
        <f t="shared" si="13"/>
        <v>0</v>
      </c>
      <c r="C70" s="67">
        <f t="shared" si="14"/>
        <v>0</v>
      </c>
      <c r="D70" s="68"/>
      <c r="E70" s="69"/>
      <c r="F70" s="70"/>
      <c r="G70" s="70"/>
      <c r="H70" s="100" t="str">
        <f t="shared" si="24"/>
        <v/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103" t="str">
        <f t="shared" si="25"/>
        <v/>
      </c>
      <c r="X70" s="103" t="str">
        <f t="shared" si="26"/>
        <v/>
      </c>
      <c r="Y70" s="103" t="str">
        <f t="shared" si="27"/>
        <v/>
      </c>
      <c r="Z70" s="104" t="str">
        <f t="shared" si="33"/>
        <v/>
      </c>
      <c r="AA70" s="104" t="str">
        <f t="shared" si="28"/>
        <v/>
      </c>
      <c r="AB70" s="104" t="str">
        <f t="shared" si="29"/>
        <v/>
      </c>
      <c r="AC70" s="104" t="str">
        <f t="shared" si="30"/>
        <v/>
      </c>
      <c r="AD70" s="70"/>
      <c r="AE70" s="107" t="str">
        <f t="shared" si="31"/>
        <v/>
      </c>
      <c r="AF70" s="108" t="str">
        <f t="shared" si="22"/>
        <v/>
      </c>
      <c r="AG70" s="72"/>
      <c r="AH70" s="110" t="str">
        <f t="shared" si="32"/>
        <v/>
      </c>
    </row>
    <row r="71" spans="1:34" x14ac:dyDescent="0.35">
      <c r="A71" s="66">
        <f t="shared" si="12"/>
        <v>0</v>
      </c>
      <c r="B71" s="66">
        <f t="shared" si="13"/>
        <v>0</v>
      </c>
      <c r="C71" s="67">
        <f t="shared" si="14"/>
        <v>0</v>
      </c>
      <c r="D71" s="68"/>
      <c r="E71" s="69"/>
      <c r="F71" s="70"/>
      <c r="G71" s="70"/>
      <c r="H71" s="100" t="str">
        <f t="shared" si="24"/>
        <v/>
      </c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103" t="str">
        <f t="shared" si="25"/>
        <v/>
      </c>
      <c r="X71" s="103" t="str">
        <f t="shared" si="26"/>
        <v/>
      </c>
      <c r="Y71" s="103" t="str">
        <f t="shared" si="27"/>
        <v/>
      </c>
      <c r="Z71" s="104" t="str">
        <f t="shared" si="33"/>
        <v/>
      </c>
      <c r="AA71" s="104" t="str">
        <f t="shared" si="28"/>
        <v/>
      </c>
      <c r="AB71" s="104" t="str">
        <f t="shared" si="29"/>
        <v/>
      </c>
      <c r="AC71" s="104" t="str">
        <f t="shared" si="30"/>
        <v/>
      </c>
      <c r="AD71" s="70"/>
      <c r="AE71" s="107" t="str">
        <f t="shared" si="31"/>
        <v/>
      </c>
      <c r="AF71" s="108" t="str">
        <f t="shared" si="22"/>
        <v/>
      </c>
      <c r="AG71" s="72"/>
      <c r="AH71" s="110" t="str">
        <f t="shared" si="32"/>
        <v/>
      </c>
    </row>
    <row r="72" spans="1:34" x14ac:dyDescent="0.35">
      <c r="A72" s="66">
        <f t="shared" si="12"/>
        <v>0</v>
      </c>
      <c r="B72" s="66">
        <f t="shared" si="13"/>
        <v>0</v>
      </c>
      <c r="C72" s="67">
        <f t="shared" si="14"/>
        <v>0</v>
      </c>
      <c r="D72" s="68"/>
      <c r="E72" s="69"/>
      <c r="F72" s="70"/>
      <c r="G72" s="70"/>
      <c r="H72" s="100" t="str">
        <f t="shared" si="24"/>
        <v/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103" t="str">
        <f t="shared" si="25"/>
        <v/>
      </c>
      <c r="X72" s="103" t="str">
        <f t="shared" si="26"/>
        <v/>
      </c>
      <c r="Y72" s="103" t="str">
        <f t="shared" si="27"/>
        <v/>
      </c>
      <c r="Z72" s="104" t="str">
        <f t="shared" si="33"/>
        <v/>
      </c>
      <c r="AA72" s="104" t="str">
        <f t="shared" si="28"/>
        <v/>
      </c>
      <c r="AB72" s="104" t="str">
        <f t="shared" si="29"/>
        <v/>
      </c>
      <c r="AC72" s="104" t="str">
        <f t="shared" si="30"/>
        <v/>
      </c>
      <c r="AD72" s="70"/>
      <c r="AE72" s="107" t="str">
        <f t="shared" si="31"/>
        <v/>
      </c>
      <c r="AF72" s="108" t="str">
        <f t="shared" si="22"/>
        <v/>
      </c>
      <c r="AG72" s="72"/>
      <c r="AH72" s="110" t="str">
        <f t="shared" si="32"/>
        <v/>
      </c>
    </row>
    <row r="73" spans="1:34" x14ac:dyDescent="0.35">
      <c r="A73" s="66">
        <f t="shared" si="12"/>
        <v>0</v>
      </c>
      <c r="B73" s="66">
        <f t="shared" si="13"/>
        <v>0</v>
      </c>
      <c r="C73" s="67">
        <f t="shared" si="14"/>
        <v>0</v>
      </c>
      <c r="D73" s="68"/>
      <c r="E73" s="69"/>
      <c r="F73" s="70"/>
      <c r="G73" s="70"/>
      <c r="H73" s="100" t="str">
        <f t="shared" si="24"/>
        <v/>
      </c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103" t="str">
        <f t="shared" si="25"/>
        <v/>
      </c>
      <c r="X73" s="103" t="str">
        <f t="shared" si="26"/>
        <v/>
      </c>
      <c r="Y73" s="103" t="str">
        <f t="shared" si="27"/>
        <v/>
      </c>
      <c r="Z73" s="104" t="str">
        <f t="shared" si="33"/>
        <v/>
      </c>
      <c r="AA73" s="104" t="str">
        <f t="shared" si="28"/>
        <v/>
      </c>
      <c r="AB73" s="104" t="str">
        <f t="shared" si="29"/>
        <v/>
      </c>
      <c r="AC73" s="104" t="str">
        <f t="shared" si="30"/>
        <v/>
      </c>
      <c r="AD73" s="70"/>
      <c r="AE73" s="107" t="str">
        <f t="shared" si="31"/>
        <v/>
      </c>
      <c r="AF73" s="108" t="str">
        <f t="shared" si="22"/>
        <v/>
      </c>
      <c r="AG73" s="72"/>
      <c r="AH73" s="110" t="str">
        <f t="shared" si="32"/>
        <v/>
      </c>
    </row>
    <row r="74" spans="1:34" x14ac:dyDescent="0.35">
      <c r="A74" s="66">
        <f t="shared" si="12"/>
        <v>0</v>
      </c>
      <c r="B74" s="66">
        <f t="shared" si="13"/>
        <v>0</v>
      </c>
      <c r="C74" s="67">
        <f t="shared" si="14"/>
        <v>0</v>
      </c>
      <c r="D74" s="68"/>
      <c r="E74" s="69"/>
      <c r="F74" s="70"/>
      <c r="G74" s="70"/>
      <c r="H74" s="100" t="str">
        <f t="shared" si="24"/>
        <v/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103" t="str">
        <f t="shared" si="25"/>
        <v/>
      </c>
      <c r="X74" s="103" t="str">
        <f t="shared" si="26"/>
        <v/>
      </c>
      <c r="Y74" s="103" t="str">
        <f t="shared" si="27"/>
        <v/>
      </c>
      <c r="Z74" s="104" t="str">
        <f t="shared" si="33"/>
        <v/>
      </c>
      <c r="AA74" s="104" t="str">
        <f t="shared" si="28"/>
        <v/>
      </c>
      <c r="AB74" s="104" t="str">
        <f t="shared" si="29"/>
        <v/>
      </c>
      <c r="AC74" s="104" t="str">
        <f t="shared" si="30"/>
        <v/>
      </c>
      <c r="AD74" s="70"/>
      <c r="AE74" s="107" t="str">
        <f t="shared" si="31"/>
        <v/>
      </c>
      <c r="AF74" s="108" t="str">
        <f t="shared" si="22"/>
        <v/>
      </c>
      <c r="AG74" s="72"/>
      <c r="AH74" s="110" t="str">
        <f t="shared" si="32"/>
        <v/>
      </c>
    </row>
    <row r="75" spans="1:34" x14ac:dyDescent="0.35">
      <c r="A75" s="66">
        <f t="shared" si="12"/>
        <v>0</v>
      </c>
      <c r="B75" s="66">
        <f t="shared" si="13"/>
        <v>0</v>
      </c>
      <c r="C75" s="67">
        <f t="shared" si="14"/>
        <v>0</v>
      </c>
      <c r="D75" s="68"/>
      <c r="E75" s="69"/>
      <c r="F75" s="70"/>
      <c r="G75" s="70"/>
      <c r="H75" s="100" t="str">
        <f t="shared" si="24"/>
        <v/>
      </c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103" t="str">
        <f t="shared" si="25"/>
        <v/>
      </c>
      <c r="X75" s="103" t="str">
        <f t="shared" si="26"/>
        <v/>
      </c>
      <c r="Y75" s="103" t="str">
        <f t="shared" si="27"/>
        <v/>
      </c>
      <c r="Z75" s="104" t="str">
        <f t="shared" si="33"/>
        <v/>
      </c>
      <c r="AA75" s="104" t="str">
        <f t="shared" si="28"/>
        <v/>
      </c>
      <c r="AB75" s="104" t="str">
        <f t="shared" si="29"/>
        <v/>
      </c>
      <c r="AC75" s="104" t="str">
        <f t="shared" si="30"/>
        <v/>
      </c>
      <c r="AD75" s="70"/>
      <c r="AE75" s="107" t="str">
        <f t="shared" si="31"/>
        <v/>
      </c>
      <c r="AF75" s="108" t="str">
        <f t="shared" si="22"/>
        <v/>
      </c>
      <c r="AG75" s="72"/>
      <c r="AH75" s="110" t="str">
        <f t="shared" si="32"/>
        <v/>
      </c>
    </row>
    <row r="76" spans="1:34" x14ac:dyDescent="0.35">
      <c r="A76" s="66">
        <f t="shared" si="12"/>
        <v>0</v>
      </c>
      <c r="B76" s="66">
        <f t="shared" si="13"/>
        <v>0</v>
      </c>
      <c r="C76" s="67">
        <f t="shared" si="14"/>
        <v>0</v>
      </c>
      <c r="D76" s="68"/>
      <c r="E76" s="69"/>
      <c r="F76" s="70"/>
      <c r="G76" s="70"/>
      <c r="H76" s="100" t="str">
        <f t="shared" si="24"/>
        <v/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103" t="str">
        <f t="shared" si="25"/>
        <v/>
      </c>
      <c r="X76" s="103" t="str">
        <f t="shared" si="26"/>
        <v/>
      </c>
      <c r="Y76" s="103" t="str">
        <f t="shared" si="27"/>
        <v/>
      </c>
      <c r="Z76" s="104" t="str">
        <f t="shared" si="33"/>
        <v/>
      </c>
      <c r="AA76" s="104" t="str">
        <f t="shared" si="28"/>
        <v/>
      </c>
      <c r="AB76" s="104" t="str">
        <f t="shared" si="29"/>
        <v/>
      </c>
      <c r="AC76" s="104" t="str">
        <f t="shared" si="30"/>
        <v/>
      </c>
      <c r="AD76" s="70"/>
      <c r="AE76" s="107" t="str">
        <f t="shared" si="31"/>
        <v/>
      </c>
      <c r="AF76" s="108" t="str">
        <f t="shared" si="22"/>
        <v/>
      </c>
      <c r="AG76" s="72"/>
      <c r="AH76" s="110" t="str">
        <f t="shared" si="32"/>
        <v/>
      </c>
    </row>
    <row r="77" spans="1:34" x14ac:dyDescent="0.35">
      <c r="A77" s="66">
        <f t="shared" si="12"/>
        <v>0</v>
      </c>
      <c r="B77" s="66">
        <f t="shared" si="13"/>
        <v>0</v>
      </c>
      <c r="C77" s="67">
        <f t="shared" si="14"/>
        <v>0</v>
      </c>
      <c r="D77" s="68"/>
      <c r="E77" s="69"/>
      <c r="F77" s="70"/>
      <c r="G77" s="70"/>
      <c r="H77" s="100" t="str">
        <f t="shared" si="24"/>
        <v/>
      </c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103" t="str">
        <f t="shared" si="25"/>
        <v/>
      </c>
      <c r="X77" s="103" t="str">
        <f t="shared" si="26"/>
        <v/>
      </c>
      <c r="Y77" s="103" t="str">
        <f t="shared" si="27"/>
        <v/>
      </c>
      <c r="Z77" s="104" t="str">
        <f t="shared" si="33"/>
        <v/>
      </c>
      <c r="AA77" s="104" t="str">
        <f t="shared" si="28"/>
        <v/>
      </c>
      <c r="AB77" s="104" t="str">
        <f t="shared" si="29"/>
        <v/>
      </c>
      <c r="AC77" s="104" t="str">
        <f t="shared" si="30"/>
        <v/>
      </c>
      <c r="AD77" s="70"/>
      <c r="AE77" s="107" t="str">
        <f t="shared" si="31"/>
        <v/>
      </c>
      <c r="AF77" s="108" t="str">
        <f t="shared" si="22"/>
        <v/>
      </c>
      <c r="AG77" s="72"/>
      <c r="AH77" s="110" t="str">
        <f t="shared" si="32"/>
        <v/>
      </c>
    </row>
    <row r="78" spans="1:34" x14ac:dyDescent="0.35">
      <c r="A78" s="66">
        <f t="shared" si="12"/>
        <v>0</v>
      </c>
      <c r="B78" s="66">
        <f t="shared" si="13"/>
        <v>0</v>
      </c>
      <c r="C78" s="67">
        <f t="shared" si="14"/>
        <v>0</v>
      </c>
      <c r="D78" s="68"/>
      <c r="E78" s="69"/>
      <c r="F78" s="70"/>
      <c r="G78" s="70"/>
      <c r="H78" s="100" t="str">
        <f t="shared" si="24"/>
        <v/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103" t="str">
        <f t="shared" si="25"/>
        <v/>
      </c>
      <c r="X78" s="103" t="str">
        <f t="shared" si="26"/>
        <v/>
      </c>
      <c r="Y78" s="103" t="str">
        <f t="shared" si="27"/>
        <v/>
      </c>
      <c r="Z78" s="104" t="str">
        <f t="shared" si="33"/>
        <v/>
      </c>
      <c r="AA78" s="104" t="str">
        <f t="shared" si="28"/>
        <v/>
      </c>
      <c r="AB78" s="104" t="str">
        <f t="shared" si="29"/>
        <v/>
      </c>
      <c r="AC78" s="104" t="str">
        <f t="shared" si="30"/>
        <v/>
      </c>
      <c r="AD78" s="70"/>
      <c r="AE78" s="107" t="str">
        <f t="shared" si="31"/>
        <v/>
      </c>
      <c r="AF78" s="108" t="str">
        <f t="shared" si="22"/>
        <v/>
      </c>
      <c r="AG78" s="72"/>
      <c r="AH78" s="110" t="str">
        <f t="shared" si="32"/>
        <v/>
      </c>
    </row>
    <row r="79" spans="1:34" x14ac:dyDescent="0.35">
      <c r="A79" s="66">
        <f t="shared" si="12"/>
        <v>0</v>
      </c>
      <c r="B79" s="66">
        <f t="shared" si="13"/>
        <v>0</v>
      </c>
      <c r="C79" s="67">
        <f t="shared" si="14"/>
        <v>0</v>
      </c>
      <c r="D79" s="68"/>
      <c r="E79" s="69"/>
      <c r="F79" s="70"/>
      <c r="G79" s="70"/>
      <c r="H79" s="100" t="str">
        <f t="shared" si="24"/>
        <v/>
      </c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03" t="str">
        <f t="shared" si="25"/>
        <v/>
      </c>
      <c r="X79" s="103" t="str">
        <f t="shared" si="26"/>
        <v/>
      </c>
      <c r="Y79" s="103" t="str">
        <f t="shared" si="27"/>
        <v/>
      </c>
      <c r="Z79" s="104" t="str">
        <f t="shared" si="33"/>
        <v/>
      </c>
      <c r="AA79" s="104" t="str">
        <f t="shared" si="28"/>
        <v/>
      </c>
      <c r="AB79" s="104" t="str">
        <f t="shared" si="29"/>
        <v/>
      </c>
      <c r="AC79" s="104" t="str">
        <f t="shared" si="30"/>
        <v/>
      </c>
      <c r="AD79" s="70"/>
      <c r="AE79" s="107" t="str">
        <f t="shared" si="31"/>
        <v/>
      </c>
      <c r="AF79" s="108" t="str">
        <f t="shared" si="22"/>
        <v/>
      </c>
      <c r="AG79" s="72"/>
      <c r="AH79" s="110" t="str">
        <f t="shared" si="32"/>
        <v/>
      </c>
    </row>
    <row r="80" spans="1:34" x14ac:dyDescent="0.35">
      <c r="A80" s="66">
        <f t="shared" si="12"/>
        <v>0</v>
      </c>
      <c r="B80" s="66">
        <f t="shared" si="13"/>
        <v>0</v>
      </c>
      <c r="C80" s="67">
        <f t="shared" si="14"/>
        <v>0</v>
      </c>
      <c r="D80" s="68"/>
      <c r="E80" s="69"/>
      <c r="F80" s="70"/>
      <c r="G80" s="70"/>
      <c r="H80" s="100" t="str">
        <f t="shared" si="24"/>
        <v/>
      </c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103" t="str">
        <f t="shared" si="25"/>
        <v/>
      </c>
      <c r="X80" s="103" t="str">
        <f t="shared" si="26"/>
        <v/>
      </c>
      <c r="Y80" s="103" t="str">
        <f t="shared" si="27"/>
        <v/>
      </c>
      <c r="Z80" s="104" t="str">
        <f t="shared" si="33"/>
        <v/>
      </c>
      <c r="AA80" s="104" t="str">
        <f t="shared" si="28"/>
        <v/>
      </c>
      <c r="AB80" s="104" t="str">
        <f t="shared" si="29"/>
        <v/>
      </c>
      <c r="AC80" s="104" t="str">
        <f t="shared" si="30"/>
        <v/>
      </c>
      <c r="AD80" s="70"/>
      <c r="AE80" s="107" t="str">
        <f t="shared" si="31"/>
        <v/>
      </c>
      <c r="AF80" s="108" t="str">
        <f t="shared" si="22"/>
        <v/>
      </c>
      <c r="AG80" s="72"/>
      <c r="AH80" s="110" t="str">
        <f t="shared" si="32"/>
        <v/>
      </c>
    </row>
    <row r="81" spans="1:34" x14ac:dyDescent="0.35">
      <c r="A81" s="66">
        <f t="shared" si="12"/>
        <v>0</v>
      </c>
      <c r="B81" s="66">
        <f t="shared" si="13"/>
        <v>0</v>
      </c>
      <c r="C81" s="67">
        <f t="shared" si="14"/>
        <v>0</v>
      </c>
      <c r="D81" s="68"/>
      <c r="E81" s="69"/>
      <c r="F81" s="70"/>
      <c r="G81" s="70"/>
      <c r="H81" s="100" t="str">
        <f t="shared" si="24"/>
        <v/>
      </c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103" t="str">
        <f t="shared" si="25"/>
        <v/>
      </c>
      <c r="X81" s="103" t="str">
        <f t="shared" si="26"/>
        <v/>
      </c>
      <c r="Y81" s="103" t="str">
        <f t="shared" si="27"/>
        <v/>
      </c>
      <c r="Z81" s="104" t="str">
        <f t="shared" si="33"/>
        <v/>
      </c>
      <c r="AA81" s="104" t="str">
        <f t="shared" si="28"/>
        <v/>
      </c>
      <c r="AB81" s="104" t="str">
        <f t="shared" si="29"/>
        <v/>
      </c>
      <c r="AC81" s="104" t="str">
        <f t="shared" si="30"/>
        <v/>
      </c>
      <c r="AD81" s="70"/>
      <c r="AE81" s="107" t="str">
        <f t="shared" si="31"/>
        <v/>
      </c>
      <c r="AF81" s="108" t="str">
        <f t="shared" si="22"/>
        <v/>
      </c>
      <c r="AG81" s="72"/>
      <c r="AH81" s="110" t="str">
        <f t="shared" si="32"/>
        <v/>
      </c>
    </row>
    <row r="82" spans="1:34" x14ac:dyDescent="0.35">
      <c r="A82" s="66">
        <f t="shared" si="12"/>
        <v>0</v>
      </c>
      <c r="B82" s="66">
        <f t="shared" si="13"/>
        <v>0</v>
      </c>
      <c r="C82" s="67">
        <f t="shared" si="14"/>
        <v>0</v>
      </c>
      <c r="D82" s="68"/>
      <c r="E82" s="69"/>
      <c r="F82" s="70"/>
      <c r="G82" s="70"/>
      <c r="H82" s="100" t="str">
        <f t="shared" si="24"/>
        <v/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103" t="str">
        <f t="shared" si="25"/>
        <v/>
      </c>
      <c r="X82" s="103" t="str">
        <f t="shared" si="26"/>
        <v/>
      </c>
      <c r="Y82" s="103" t="str">
        <f t="shared" si="27"/>
        <v/>
      </c>
      <c r="Z82" s="104" t="str">
        <f t="shared" si="33"/>
        <v/>
      </c>
      <c r="AA82" s="104" t="str">
        <f t="shared" si="28"/>
        <v/>
      </c>
      <c r="AB82" s="104" t="str">
        <f t="shared" si="29"/>
        <v/>
      </c>
      <c r="AC82" s="104" t="str">
        <f t="shared" si="30"/>
        <v/>
      </c>
      <c r="AD82" s="70"/>
      <c r="AE82" s="107" t="str">
        <f t="shared" si="31"/>
        <v/>
      </c>
      <c r="AF82" s="108" t="str">
        <f t="shared" si="22"/>
        <v/>
      </c>
      <c r="AG82" s="72"/>
      <c r="AH82" s="110" t="str">
        <f t="shared" si="32"/>
        <v/>
      </c>
    </row>
    <row r="83" spans="1:34" x14ac:dyDescent="0.35">
      <c r="A83" s="66">
        <f t="shared" si="12"/>
        <v>0</v>
      </c>
      <c r="B83" s="66">
        <f t="shared" si="13"/>
        <v>0</v>
      </c>
      <c r="C83" s="67">
        <f t="shared" si="14"/>
        <v>0</v>
      </c>
      <c r="D83" s="68"/>
      <c r="E83" s="69"/>
      <c r="F83" s="70"/>
      <c r="G83" s="70"/>
      <c r="H83" s="100" t="str">
        <f t="shared" si="24"/>
        <v/>
      </c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103" t="str">
        <f t="shared" si="25"/>
        <v/>
      </c>
      <c r="X83" s="103" t="str">
        <f t="shared" si="26"/>
        <v/>
      </c>
      <c r="Y83" s="103" t="str">
        <f t="shared" si="27"/>
        <v/>
      </c>
      <c r="Z83" s="104" t="str">
        <f t="shared" si="33"/>
        <v/>
      </c>
      <c r="AA83" s="104" t="str">
        <f t="shared" si="28"/>
        <v/>
      </c>
      <c r="AB83" s="104" t="str">
        <f t="shared" si="29"/>
        <v/>
      </c>
      <c r="AC83" s="104" t="str">
        <f t="shared" si="30"/>
        <v/>
      </c>
      <c r="AD83" s="70"/>
      <c r="AE83" s="107" t="str">
        <f t="shared" si="31"/>
        <v/>
      </c>
      <c r="AF83" s="108" t="str">
        <f t="shared" si="22"/>
        <v/>
      </c>
      <c r="AG83" s="72"/>
      <c r="AH83" s="110" t="str">
        <f t="shared" si="32"/>
        <v/>
      </c>
    </row>
    <row r="84" spans="1:34" x14ac:dyDescent="0.35">
      <c r="A84" s="66">
        <f t="shared" si="12"/>
        <v>0</v>
      </c>
      <c r="B84" s="66">
        <f t="shared" si="13"/>
        <v>0</v>
      </c>
      <c r="C84" s="67">
        <f t="shared" si="14"/>
        <v>0</v>
      </c>
      <c r="D84" s="68"/>
      <c r="E84" s="69"/>
      <c r="F84" s="70"/>
      <c r="G84" s="70"/>
      <c r="H84" s="100" t="str">
        <f t="shared" si="24"/>
        <v/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103" t="str">
        <f t="shared" si="25"/>
        <v/>
      </c>
      <c r="X84" s="103" t="str">
        <f t="shared" si="26"/>
        <v/>
      </c>
      <c r="Y84" s="103" t="str">
        <f t="shared" si="27"/>
        <v/>
      </c>
      <c r="Z84" s="104" t="str">
        <f t="shared" si="33"/>
        <v/>
      </c>
      <c r="AA84" s="104" t="str">
        <f t="shared" si="28"/>
        <v/>
      </c>
      <c r="AB84" s="104" t="str">
        <f t="shared" si="29"/>
        <v/>
      </c>
      <c r="AC84" s="104" t="str">
        <f t="shared" si="30"/>
        <v/>
      </c>
      <c r="AD84" s="70"/>
      <c r="AE84" s="107" t="str">
        <f t="shared" si="31"/>
        <v/>
      </c>
      <c r="AF84" s="108" t="str">
        <f t="shared" si="22"/>
        <v/>
      </c>
      <c r="AG84" s="72"/>
      <c r="AH84" s="110" t="str">
        <f t="shared" si="32"/>
        <v/>
      </c>
    </row>
    <row r="85" spans="1:34" x14ac:dyDescent="0.35">
      <c r="A85" s="66">
        <f t="shared" si="12"/>
        <v>0</v>
      </c>
      <c r="B85" s="66">
        <f t="shared" si="13"/>
        <v>0</v>
      </c>
      <c r="C85" s="67">
        <f t="shared" si="14"/>
        <v>0</v>
      </c>
      <c r="D85" s="68"/>
      <c r="E85" s="69"/>
      <c r="F85" s="70"/>
      <c r="G85" s="70"/>
      <c r="H85" s="100" t="str">
        <f t="shared" si="24"/>
        <v/>
      </c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103" t="str">
        <f t="shared" si="25"/>
        <v/>
      </c>
      <c r="X85" s="103" t="str">
        <f t="shared" si="26"/>
        <v/>
      </c>
      <c r="Y85" s="103" t="str">
        <f t="shared" si="27"/>
        <v/>
      </c>
      <c r="Z85" s="104" t="str">
        <f t="shared" ref="Z85:Z116" si="34">IF(F85="","",ROUND(IF(G85&gt;F85,(G85-F85)*24,24-(F85-G85)*24),2))</f>
        <v/>
      </c>
      <c r="AA85" s="104" t="str">
        <f t="shared" si="28"/>
        <v/>
      </c>
      <c r="AB85" s="104" t="str">
        <f t="shared" si="29"/>
        <v/>
      </c>
      <c r="AC85" s="104" t="str">
        <f t="shared" si="30"/>
        <v/>
      </c>
      <c r="AD85" s="70"/>
      <c r="AE85" s="107" t="str">
        <f t="shared" si="31"/>
        <v/>
      </c>
      <c r="AF85" s="108" t="str">
        <f t="shared" si="22"/>
        <v/>
      </c>
      <c r="AG85" s="72"/>
      <c r="AH85" s="110" t="str">
        <f t="shared" si="32"/>
        <v/>
      </c>
    </row>
    <row r="86" spans="1:34" x14ac:dyDescent="0.35">
      <c r="A86" s="66">
        <f t="shared" ref="A86:A149" si="35">IF($G$6="Permis - Entreprise","",$G$9)</f>
        <v>0</v>
      </c>
      <c r="B86" s="66">
        <f t="shared" ref="B86:B149" si="36">IF($G$6="Permis - Entreprise","",$G$10)</f>
        <v>0</v>
      </c>
      <c r="C86" s="67">
        <f t="shared" ref="C86:C149" si="37">IF($G$6="Permis - Entreprise","",$G$8)</f>
        <v>0</v>
      </c>
      <c r="D86" s="68"/>
      <c r="E86" s="69"/>
      <c r="F86" s="70"/>
      <c r="G86" s="70"/>
      <c r="H86" s="100" t="str">
        <f t="shared" si="24"/>
        <v/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103" t="str">
        <f t="shared" si="25"/>
        <v/>
      </c>
      <c r="X86" s="103" t="str">
        <f t="shared" si="26"/>
        <v/>
      </c>
      <c r="Y86" s="103" t="str">
        <f t="shared" si="27"/>
        <v/>
      </c>
      <c r="Z86" s="104" t="str">
        <f t="shared" si="34"/>
        <v/>
      </c>
      <c r="AA86" s="104" t="str">
        <f t="shared" si="28"/>
        <v/>
      </c>
      <c r="AB86" s="104" t="str">
        <f t="shared" si="29"/>
        <v/>
      </c>
      <c r="AC86" s="104" t="str">
        <f t="shared" si="30"/>
        <v/>
      </c>
      <c r="AD86" s="70"/>
      <c r="AE86" s="107" t="str">
        <f t="shared" si="31"/>
        <v/>
      </c>
      <c r="AF86" s="108" t="str">
        <f t="shared" ref="AF86:AF100" si="38">IF(H86="Heure","Dépl. Dyn.","")</f>
        <v/>
      </c>
      <c r="AG86" s="72"/>
      <c r="AH86" s="110" t="str">
        <f t="shared" si="32"/>
        <v/>
      </c>
    </row>
    <row r="87" spans="1:34" x14ac:dyDescent="0.35">
      <c r="A87" s="66">
        <f t="shared" si="35"/>
        <v>0</v>
      </c>
      <c r="B87" s="66">
        <f t="shared" si="36"/>
        <v>0</v>
      </c>
      <c r="C87" s="67">
        <f t="shared" si="37"/>
        <v>0</v>
      </c>
      <c r="D87" s="68"/>
      <c r="E87" s="69"/>
      <c r="F87" s="70"/>
      <c r="G87" s="70"/>
      <c r="H87" s="100" t="str">
        <f t="shared" si="24"/>
        <v/>
      </c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103" t="str">
        <f t="shared" si="25"/>
        <v/>
      </c>
      <c r="X87" s="103" t="str">
        <f t="shared" si="26"/>
        <v/>
      </c>
      <c r="Y87" s="103" t="str">
        <f t="shared" si="27"/>
        <v/>
      </c>
      <c r="Z87" s="104" t="str">
        <f t="shared" si="34"/>
        <v/>
      </c>
      <c r="AA87" s="104" t="str">
        <f t="shared" si="28"/>
        <v/>
      </c>
      <c r="AB87" s="104" t="str">
        <f t="shared" si="29"/>
        <v/>
      </c>
      <c r="AC87" s="104" t="str">
        <f t="shared" si="30"/>
        <v/>
      </c>
      <c r="AD87" s="70"/>
      <c r="AE87" s="107" t="str">
        <f t="shared" si="31"/>
        <v/>
      </c>
      <c r="AF87" s="108" t="str">
        <f t="shared" si="38"/>
        <v/>
      </c>
      <c r="AG87" s="72"/>
      <c r="AH87" s="110" t="str">
        <f t="shared" si="32"/>
        <v/>
      </c>
    </row>
    <row r="88" spans="1:34" x14ac:dyDescent="0.35">
      <c r="A88" s="66">
        <f t="shared" si="35"/>
        <v>0</v>
      </c>
      <c r="B88" s="66">
        <f t="shared" si="36"/>
        <v>0</v>
      </c>
      <c r="C88" s="67">
        <f t="shared" si="37"/>
        <v>0</v>
      </c>
      <c r="D88" s="68"/>
      <c r="E88" s="69"/>
      <c r="F88" s="70"/>
      <c r="G88" s="70"/>
      <c r="H88" s="100" t="str">
        <f t="shared" si="24"/>
        <v/>
      </c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103" t="str">
        <f t="shared" si="25"/>
        <v/>
      </c>
      <c r="X88" s="103" t="str">
        <f t="shared" si="26"/>
        <v/>
      </c>
      <c r="Y88" s="103" t="str">
        <f t="shared" si="27"/>
        <v/>
      </c>
      <c r="Z88" s="104" t="str">
        <f t="shared" si="34"/>
        <v/>
      </c>
      <c r="AA88" s="104" t="str">
        <f t="shared" si="28"/>
        <v/>
      </c>
      <c r="AB88" s="104" t="str">
        <f t="shared" si="29"/>
        <v/>
      </c>
      <c r="AC88" s="104" t="str">
        <f t="shared" si="30"/>
        <v/>
      </c>
      <c r="AD88" s="70"/>
      <c r="AE88" s="107" t="str">
        <f t="shared" si="31"/>
        <v/>
      </c>
      <c r="AF88" s="108" t="str">
        <f t="shared" si="38"/>
        <v/>
      </c>
      <c r="AG88" s="72"/>
      <c r="AH88" s="110" t="str">
        <f t="shared" si="32"/>
        <v/>
      </c>
    </row>
    <row r="89" spans="1:34" x14ac:dyDescent="0.35">
      <c r="A89" s="66">
        <f t="shared" si="35"/>
        <v>0</v>
      </c>
      <c r="B89" s="66">
        <f t="shared" si="36"/>
        <v>0</v>
      </c>
      <c r="C89" s="67">
        <f t="shared" si="37"/>
        <v>0</v>
      </c>
      <c r="D89" s="68"/>
      <c r="E89" s="69"/>
      <c r="F89" s="70"/>
      <c r="G89" s="70"/>
      <c r="H89" s="100" t="str">
        <f t="shared" si="24"/>
        <v/>
      </c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103" t="str">
        <f t="shared" si="25"/>
        <v/>
      </c>
      <c r="X89" s="103" t="str">
        <f t="shared" si="26"/>
        <v/>
      </c>
      <c r="Y89" s="103" t="str">
        <f t="shared" si="27"/>
        <v/>
      </c>
      <c r="Z89" s="104" t="str">
        <f t="shared" si="34"/>
        <v/>
      </c>
      <c r="AA89" s="104" t="str">
        <f t="shared" si="28"/>
        <v/>
      </c>
      <c r="AB89" s="104" t="str">
        <f t="shared" si="29"/>
        <v/>
      </c>
      <c r="AC89" s="104" t="str">
        <f t="shared" si="30"/>
        <v/>
      </c>
      <c r="AD89" s="70"/>
      <c r="AE89" s="107" t="str">
        <f t="shared" si="31"/>
        <v/>
      </c>
      <c r="AF89" s="108" t="str">
        <f t="shared" si="38"/>
        <v/>
      </c>
      <c r="AG89" s="72"/>
      <c r="AH89" s="110" t="str">
        <f t="shared" si="32"/>
        <v/>
      </c>
    </row>
    <row r="90" spans="1:34" x14ac:dyDescent="0.35">
      <c r="A90" s="66">
        <f t="shared" si="35"/>
        <v>0</v>
      </c>
      <c r="B90" s="66">
        <f t="shared" si="36"/>
        <v>0</v>
      </c>
      <c r="C90" s="67">
        <f t="shared" si="37"/>
        <v>0</v>
      </c>
      <c r="D90" s="68"/>
      <c r="E90" s="69"/>
      <c r="F90" s="70"/>
      <c r="G90" s="70"/>
      <c r="H90" s="100" t="str">
        <f t="shared" si="24"/>
        <v/>
      </c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103" t="str">
        <f t="shared" si="25"/>
        <v/>
      </c>
      <c r="X90" s="103" t="str">
        <f t="shared" si="26"/>
        <v/>
      </c>
      <c r="Y90" s="103" t="str">
        <f t="shared" si="27"/>
        <v/>
      </c>
      <c r="Z90" s="104" t="str">
        <f t="shared" si="34"/>
        <v/>
      </c>
      <c r="AA90" s="104" t="str">
        <f t="shared" si="28"/>
        <v/>
      </c>
      <c r="AB90" s="104" t="str">
        <f t="shared" si="29"/>
        <v/>
      </c>
      <c r="AC90" s="104" t="str">
        <f t="shared" si="30"/>
        <v/>
      </c>
      <c r="AD90" s="70"/>
      <c r="AE90" s="107" t="str">
        <f t="shared" si="31"/>
        <v/>
      </c>
      <c r="AF90" s="108" t="str">
        <f t="shared" si="38"/>
        <v/>
      </c>
      <c r="AG90" s="72"/>
      <c r="AH90" s="110" t="str">
        <f t="shared" si="32"/>
        <v/>
      </c>
    </row>
    <row r="91" spans="1:34" x14ac:dyDescent="0.35">
      <c r="A91" s="66">
        <f t="shared" si="35"/>
        <v>0</v>
      </c>
      <c r="B91" s="66">
        <f t="shared" si="36"/>
        <v>0</v>
      </c>
      <c r="C91" s="67">
        <f t="shared" si="37"/>
        <v>0</v>
      </c>
      <c r="D91" s="68"/>
      <c r="E91" s="69"/>
      <c r="F91" s="70"/>
      <c r="G91" s="70"/>
      <c r="H91" s="100" t="str">
        <f t="shared" si="24"/>
        <v/>
      </c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103" t="str">
        <f t="shared" si="25"/>
        <v/>
      </c>
      <c r="X91" s="103" t="str">
        <f t="shared" si="26"/>
        <v/>
      </c>
      <c r="Y91" s="103" t="str">
        <f t="shared" si="27"/>
        <v/>
      </c>
      <c r="Z91" s="104" t="str">
        <f t="shared" si="34"/>
        <v/>
      </c>
      <c r="AA91" s="104" t="str">
        <f t="shared" si="28"/>
        <v/>
      </c>
      <c r="AB91" s="104" t="str">
        <f t="shared" si="29"/>
        <v/>
      </c>
      <c r="AC91" s="104" t="str">
        <f t="shared" si="30"/>
        <v/>
      </c>
      <c r="AD91" s="70"/>
      <c r="AE91" s="107" t="str">
        <f t="shared" si="31"/>
        <v/>
      </c>
      <c r="AF91" s="108" t="str">
        <f t="shared" si="38"/>
        <v/>
      </c>
      <c r="AG91" s="72"/>
      <c r="AH91" s="110" t="str">
        <f t="shared" si="32"/>
        <v/>
      </c>
    </row>
    <row r="92" spans="1:34" x14ac:dyDescent="0.35">
      <c r="A92" s="66">
        <f t="shared" si="35"/>
        <v>0</v>
      </c>
      <c r="B92" s="66">
        <f t="shared" si="36"/>
        <v>0</v>
      </c>
      <c r="C92" s="67">
        <f t="shared" si="37"/>
        <v>0</v>
      </c>
      <c r="D92" s="68"/>
      <c r="E92" s="69"/>
      <c r="F92" s="70"/>
      <c r="G92" s="70"/>
      <c r="H92" s="100" t="str">
        <f t="shared" si="24"/>
        <v/>
      </c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103" t="str">
        <f t="shared" si="25"/>
        <v/>
      </c>
      <c r="X92" s="103" t="str">
        <f t="shared" si="26"/>
        <v/>
      </c>
      <c r="Y92" s="103" t="str">
        <f t="shared" si="27"/>
        <v/>
      </c>
      <c r="Z92" s="104" t="str">
        <f t="shared" si="34"/>
        <v/>
      </c>
      <c r="AA92" s="104" t="str">
        <f t="shared" si="28"/>
        <v/>
      </c>
      <c r="AB92" s="104" t="str">
        <f t="shared" si="29"/>
        <v/>
      </c>
      <c r="AC92" s="104" t="str">
        <f t="shared" si="30"/>
        <v/>
      </c>
      <c r="AD92" s="70"/>
      <c r="AE92" s="107" t="str">
        <f t="shared" si="31"/>
        <v/>
      </c>
      <c r="AF92" s="108" t="str">
        <f t="shared" si="38"/>
        <v/>
      </c>
      <c r="AG92" s="72"/>
      <c r="AH92" s="110" t="str">
        <f t="shared" si="32"/>
        <v/>
      </c>
    </row>
    <row r="93" spans="1:34" x14ac:dyDescent="0.35">
      <c r="A93" s="66">
        <f t="shared" si="35"/>
        <v>0</v>
      </c>
      <c r="B93" s="66">
        <f t="shared" si="36"/>
        <v>0</v>
      </c>
      <c r="C93" s="67">
        <f t="shared" si="37"/>
        <v>0</v>
      </c>
      <c r="D93" s="68"/>
      <c r="E93" s="69"/>
      <c r="F93" s="70"/>
      <c r="G93" s="70"/>
      <c r="H93" s="100" t="str">
        <f t="shared" si="24"/>
        <v/>
      </c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103" t="str">
        <f t="shared" si="25"/>
        <v/>
      </c>
      <c r="X93" s="103" t="str">
        <f t="shared" si="26"/>
        <v/>
      </c>
      <c r="Y93" s="103" t="str">
        <f t="shared" si="27"/>
        <v/>
      </c>
      <c r="Z93" s="104" t="str">
        <f t="shared" si="34"/>
        <v/>
      </c>
      <c r="AA93" s="104" t="str">
        <f t="shared" si="28"/>
        <v/>
      </c>
      <c r="AB93" s="104" t="str">
        <f t="shared" si="29"/>
        <v/>
      </c>
      <c r="AC93" s="104" t="str">
        <f t="shared" si="30"/>
        <v/>
      </c>
      <c r="AD93" s="70"/>
      <c r="AE93" s="107" t="str">
        <f t="shared" si="31"/>
        <v/>
      </c>
      <c r="AF93" s="108" t="str">
        <f t="shared" si="38"/>
        <v/>
      </c>
      <c r="AG93" s="72"/>
      <c r="AH93" s="110" t="str">
        <f t="shared" si="32"/>
        <v/>
      </c>
    </row>
    <row r="94" spans="1:34" x14ac:dyDescent="0.35">
      <c r="A94" s="66">
        <f t="shared" si="35"/>
        <v>0</v>
      </c>
      <c r="B94" s="66">
        <f t="shared" si="36"/>
        <v>0</v>
      </c>
      <c r="C94" s="67">
        <f t="shared" si="37"/>
        <v>0</v>
      </c>
      <c r="D94" s="68"/>
      <c r="E94" s="69"/>
      <c r="F94" s="70"/>
      <c r="G94" s="70"/>
      <c r="H94" s="100" t="str">
        <f t="shared" si="24"/>
        <v/>
      </c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103" t="str">
        <f t="shared" si="25"/>
        <v/>
      </c>
      <c r="X94" s="103" t="str">
        <f t="shared" si="26"/>
        <v/>
      </c>
      <c r="Y94" s="103" t="str">
        <f t="shared" si="27"/>
        <v/>
      </c>
      <c r="Z94" s="104" t="str">
        <f t="shared" si="34"/>
        <v/>
      </c>
      <c r="AA94" s="104" t="str">
        <f t="shared" si="28"/>
        <v/>
      </c>
      <c r="AB94" s="104" t="str">
        <f t="shared" si="29"/>
        <v/>
      </c>
      <c r="AC94" s="104" t="str">
        <f t="shared" si="30"/>
        <v/>
      </c>
      <c r="AD94" s="70"/>
      <c r="AE94" s="107" t="str">
        <f t="shared" si="31"/>
        <v/>
      </c>
      <c r="AF94" s="108" t="str">
        <f t="shared" si="38"/>
        <v/>
      </c>
      <c r="AG94" s="72"/>
      <c r="AH94" s="110" t="str">
        <f t="shared" si="32"/>
        <v/>
      </c>
    </row>
    <row r="95" spans="1:34" x14ac:dyDescent="0.35">
      <c r="A95" s="66">
        <f t="shared" si="35"/>
        <v>0</v>
      </c>
      <c r="B95" s="66">
        <f t="shared" si="36"/>
        <v>0</v>
      </c>
      <c r="C95" s="67">
        <f t="shared" si="37"/>
        <v>0</v>
      </c>
      <c r="D95" s="68"/>
      <c r="E95" s="69"/>
      <c r="F95" s="70"/>
      <c r="G95" s="70"/>
      <c r="H95" s="100" t="str">
        <f t="shared" si="24"/>
        <v/>
      </c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103" t="str">
        <f t="shared" si="25"/>
        <v/>
      </c>
      <c r="X95" s="103" t="str">
        <f t="shared" si="26"/>
        <v/>
      </c>
      <c r="Y95" s="103" t="str">
        <f t="shared" si="27"/>
        <v/>
      </c>
      <c r="Z95" s="104" t="str">
        <f t="shared" si="34"/>
        <v/>
      </c>
      <c r="AA95" s="104" t="str">
        <f t="shared" si="28"/>
        <v/>
      </c>
      <c r="AB95" s="104" t="str">
        <f t="shared" si="29"/>
        <v/>
      </c>
      <c r="AC95" s="104" t="str">
        <f t="shared" si="30"/>
        <v/>
      </c>
      <c r="AD95" s="70"/>
      <c r="AE95" s="107" t="str">
        <f t="shared" si="31"/>
        <v/>
      </c>
      <c r="AF95" s="108" t="str">
        <f t="shared" si="38"/>
        <v/>
      </c>
      <c r="AG95" s="72"/>
      <c r="AH95" s="110" t="str">
        <f t="shared" si="32"/>
        <v/>
      </c>
    </row>
    <row r="96" spans="1:34" x14ac:dyDescent="0.35">
      <c r="A96" s="66">
        <f t="shared" si="35"/>
        <v>0</v>
      </c>
      <c r="B96" s="66">
        <f t="shared" si="36"/>
        <v>0</v>
      </c>
      <c r="C96" s="67">
        <f t="shared" si="37"/>
        <v>0</v>
      </c>
      <c r="D96" s="68"/>
      <c r="E96" s="69"/>
      <c r="F96" s="70"/>
      <c r="G96" s="70"/>
      <c r="H96" s="100" t="str">
        <f t="shared" si="24"/>
        <v/>
      </c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103" t="str">
        <f t="shared" si="25"/>
        <v/>
      </c>
      <c r="X96" s="103" t="str">
        <f t="shared" si="26"/>
        <v/>
      </c>
      <c r="Y96" s="103" t="str">
        <f t="shared" si="27"/>
        <v/>
      </c>
      <c r="Z96" s="104" t="str">
        <f t="shared" si="34"/>
        <v/>
      </c>
      <c r="AA96" s="104" t="str">
        <f t="shared" si="28"/>
        <v/>
      </c>
      <c r="AB96" s="104" t="str">
        <f t="shared" si="29"/>
        <v/>
      </c>
      <c r="AC96" s="104" t="str">
        <f t="shared" si="30"/>
        <v/>
      </c>
      <c r="AD96" s="70"/>
      <c r="AE96" s="107" t="str">
        <f t="shared" si="31"/>
        <v/>
      </c>
      <c r="AF96" s="108" t="str">
        <f t="shared" si="38"/>
        <v/>
      </c>
      <c r="AG96" s="72"/>
      <c r="AH96" s="110" t="str">
        <f t="shared" si="32"/>
        <v/>
      </c>
    </row>
    <row r="97" spans="1:34" x14ac:dyDescent="0.35">
      <c r="A97" s="66">
        <f t="shared" si="35"/>
        <v>0</v>
      </c>
      <c r="B97" s="66">
        <f t="shared" si="36"/>
        <v>0</v>
      </c>
      <c r="C97" s="67">
        <f t="shared" si="37"/>
        <v>0</v>
      </c>
      <c r="D97" s="68"/>
      <c r="E97" s="69"/>
      <c r="F97" s="70"/>
      <c r="G97" s="70"/>
      <c r="H97" s="100" t="str">
        <f t="shared" si="24"/>
        <v/>
      </c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103" t="str">
        <f t="shared" si="25"/>
        <v/>
      </c>
      <c r="X97" s="103" t="str">
        <f t="shared" si="26"/>
        <v/>
      </c>
      <c r="Y97" s="103" t="str">
        <f t="shared" si="27"/>
        <v/>
      </c>
      <c r="Z97" s="104" t="str">
        <f t="shared" si="34"/>
        <v/>
      </c>
      <c r="AA97" s="104" t="str">
        <f t="shared" si="28"/>
        <v/>
      </c>
      <c r="AB97" s="104" t="str">
        <f t="shared" si="29"/>
        <v/>
      </c>
      <c r="AC97" s="104" t="str">
        <f t="shared" si="30"/>
        <v/>
      </c>
      <c r="AD97" s="70"/>
      <c r="AE97" s="107" t="str">
        <f t="shared" si="31"/>
        <v/>
      </c>
      <c r="AF97" s="108" t="str">
        <f t="shared" si="38"/>
        <v/>
      </c>
      <c r="AG97" s="72"/>
      <c r="AH97" s="110" t="str">
        <f t="shared" si="32"/>
        <v/>
      </c>
    </row>
    <row r="98" spans="1:34" x14ac:dyDescent="0.35">
      <c r="A98" s="66">
        <f t="shared" si="35"/>
        <v>0</v>
      </c>
      <c r="B98" s="66">
        <f t="shared" si="36"/>
        <v>0</v>
      </c>
      <c r="C98" s="67">
        <f t="shared" si="37"/>
        <v>0</v>
      </c>
      <c r="D98" s="68"/>
      <c r="E98" s="69"/>
      <c r="F98" s="70"/>
      <c r="G98" s="70"/>
      <c r="H98" s="100" t="str">
        <f t="shared" si="24"/>
        <v/>
      </c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103" t="str">
        <f t="shared" si="25"/>
        <v/>
      </c>
      <c r="X98" s="103" t="str">
        <f t="shared" si="26"/>
        <v/>
      </c>
      <c r="Y98" s="103" t="str">
        <f t="shared" si="27"/>
        <v/>
      </c>
      <c r="Z98" s="104" t="str">
        <f t="shared" si="34"/>
        <v/>
      </c>
      <c r="AA98" s="104" t="str">
        <f t="shared" si="28"/>
        <v/>
      </c>
      <c r="AB98" s="104" t="str">
        <f t="shared" si="29"/>
        <v/>
      </c>
      <c r="AC98" s="104" t="str">
        <f t="shared" si="30"/>
        <v/>
      </c>
      <c r="AD98" s="70"/>
      <c r="AE98" s="107" t="str">
        <f t="shared" si="31"/>
        <v/>
      </c>
      <c r="AF98" s="108" t="str">
        <f t="shared" si="38"/>
        <v/>
      </c>
      <c r="AG98" s="72"/>
      <c r="AH98" s="110" t="str">
        <f t="shared" si="32"/>
        <v/>
      </c>
    </row>
    <row r="99" spans="1:34" x14ac:dyDescent="0.35">
      <c r="A99" s="66">
        <f t="shared" si="35"/>
        <v>0</v>
      </c>
      <c r="B99" s="66">
        <f t="shared" si="36"/>
        <v>0</v>
      </c>
      <c r="C99" s="67">
        <f t="shared" si="37"/>
        <v>0</v>
      </c>
      <c r="D99" s="68"/>
      <c r="E99" s="69"/>
      <c r="F99" s="70"/>
      <c r="G99" s="70"/>
      <c r="H99" s="100" t="str">
        <f t="shared" si="24"/>
        <v/>
      </c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103" t="str">
        <f t="shared" si="25"/>
        <v/>
      </c>
      <c r="X99" s="103" t="str">
        <f t="shared" si="26"/>
        <v/>
      </c>
      <c r="Y99" s="103" t="str">
        <f t="shared" si="27"/>
        <v/>
      </c>
      <c r="Z99" s="104" t="str">
        <f t="shared" si="34"/>
        <v/>
      </c>
      <c r="AA99" s="104" t="str">
        <f t="shared" si="28"/>
        <v/>
      </c>
      <c r="AB99" s="104" t="str">
        <f t="shared" si="29"/>
        <v/>
      </c>
      <c r="AC99" s="104" t="str">
        <f t="shared" si="30"/>
        <v/>
      </c>
      <c r="AD99" s="70"/>
      <c r="AE99" s="107" t="str">
        <f t="shared" si="31"/>
        <v/>
      </c>
      <c r="AF99" s="108" t="str">
        <f t="shared" si="38"/>
        <v/>
      </c>
      <c r="AG99" s="72"/>
      <c r="AH99" s="110" t="str">
        <f t="shared" si="32"/>
        <v/>
      </c>
    </row>
    <row r="100" spans="1:34" x14ac:dyDescent="0.35">
      <c r="A100" s="66">
        <f t="shared" si="35"/>
        <v>0</v>
      </c>
      <c r="B100" s="66">
        <f t="shared" si="36"/>
        <v>0</v>
      </c>
      <c r="C100" s="67">
        <f t="shared" si="37"/>
        <v>0</v>
      </c>
      <c r="D100" s="68"/>
      <c r="E100" s="69"/>
      <c r="F100" s="70"/>
      <c r="G100" s="70"/>
      <c r="H100" s="100" t="str">
        <f t="shared" si="24"/>
        <v/>
      </c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103" t="str">
        <f t="shared" si="25"/>
        <v/>
      </c>
      <c r="X100" s="103" t="str">
        <f t="shared" si="26"/>
        <v/>
      </c>
      <c r="Y100" s="103" t="str">
        <f t="shared" si="27"/>
        <v/>
      </c>
      <c r="Z100" s="104" t="str">
        <f t="shared" si="34"/>
        <v/>
      </c>
      <c r="AA100" s="104" t="str">
        <f t="shared" si="28"/>
        <v/>
      </c>
      <c r="AB100" s="104" t="str">
        <f t="shared" si="29"/>
        <v/>
      </c>
      <c r="AC100" s="104" t="str">
        <f t="shared" si="30"/>
        <v/>
      </c>
      <c r="AD100" s="70"/>
      <c r="AE100" s="107" t="str">
        <f t="shared" si="31"/>
        <v/>
      </c>
      <c r="AF100" s="108" t="str">
        <f t="shared" si="38"/>
        <v/>
      </c>
      <c r="AG100" s="72"/>
      <c r="AH100" s="110" t="str">
        <f t="shared" si="32"/>
        <v/>
      </c>
    </row>
    <row r="101" spans="1:34" x14ac:dyDescent="0.35">
      <c r="A101" s="66">
        <f t="shared" si="35"/>
        <v>0</v>
      </c>
      <c r="B101" s="66">
        <f t="shared" si="36"/>
        <v>0</v>
      </c>
      <c r="C101" s="67">
        <f t="shared" si="37"/>
        <v>0</v>
      </c>
      <c r="D101" s="68"/>
      <c r="E101" s="69"/>
      <c r="F101" s="70"/>
      <c r="G101" s="70"/>
      <c r="H101" s="100" t="str">
        <f t="shared" ref="H101:H164" si="39">IF(OR(F101="", G101=""),"",IF(F101=G101,"Faction","Heure"))</f>
        <v/>
      </c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103" t="str">
        <f t="shared" ref="W101:W164" si="40">IF(F101="","",SUM(I101:O101))</f>
        <v/>
      </c>
      <c r="X101" s="103" t="str">
        <f t="shared" ref="X101:X164" si="41">IF(F101="","",SUM(P101:V101))</f>
        <v/>
      </c>
      <c r="Y101" s="103" t="str">
        <f t="shared" ref="Y101:Y164" si="42">IF(F101="","",+W101+X101)</f>
        <v/>
      </c>
      <c r="Z101" s="104" t="str">
        <f t="shared" si="34"/>
        <v/>
      </c>
      <c r="AA101" s="104" t="str">
        <f t="shared" ref="AA101:AA164" si="43">IF(F101="","",+Z101*W101)</f>
        <v/>
      </c>
      <c r="AB101" s="104" t="str">
        <f t="shared" ref="AB101:AB164" si="44">IF(F101="","",+X101*Z101)</f>
        <v/>
      </c>
      <c r="AC101" s="104" t="str">
        <f t="shared" ref="AC101:AC164" si="45">IF(F101="","",+AA101+AB101)</f>
        <v/>
      </c>
      <c r="AD101" s="70"/>
      <c r="AE101" s="107" t="str">
        <f t="shared" ref="AE101:AE164" si="46">IF(F101="","",(IF(H101="Faction","",IF(OR(E101="FPHQ",E101="SPAM"),IF(Z101&lt;10,0.75,1),IF(Z101&gt;=10,0.75,0.5)))))</f>
        <v/>
      </c>
      <c r="AF101" s="108" t="str">
        <f t="shared" ref="AF101:AF164" si="47">IF(H101="Heure","Dépl. Dyn.","")</f>
        <v/>
      </c>
      <c r="AG101" s="72"/>
      <c r="AH101" s="110" t="str">
        <f t="shared" ref="AH101:AH164" si="48">IF(D101=0,"",AC101*(52.14286/2))</f>
        <v/>
      </c>
    </row>
    <row r="102" spans="1:34" x14ac:dyDescent="0.35">
      <c r="A102" s="66">
        <f t="shared" si="35"/>
        <v>0</v>
      </c>
      <c r="B102" s="66">
        <f t="shared" si="36"/>
        <v>0</v>
      </c>
      <c r="C102" s="67">
        <f t="shared" si="37"/>
        <v>0</v>
      </c>
      <c r="D102" s="68"/>
      <c r="E102" s="69"/>
      <c r="F102" s="70"/>
      <c r="G102" s="70"/>
      <c r="H102" s="100" t="str">
        <f t="shared" si="39"/>
        <v/>
      </c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103" t="str">
        <f t="shared" si="40"/>
        <v/>
      </c>
      <c r="X102" s="103" t="str">
        <f t="shared" si="41"/>
        <v/>
      </c>
      <c r="Y102" s="103" t="str">
        <f t="shared" si="42"/>
        <v/>
      </c>
      <c r="Z102" s="104" t="str">
        <f t="shared" si="34"/>
        <v/>
      </c>
      <c r="AA102" s="104" t="str">
        <f t="shared" si="43"/>
        <v/>
      </c>
      <c r="AB102" s="104" t="str">
        <f t="shared" si="44"/>
        <v/>
      </c>
      <c r="AC102" s="104" t="str">
        <f t="shared" si="45"/>
        <v/>
      </c>
      <c r="AD102" s="70"/>
      <c r="AE102" s="107" t="str">
        <f t="shared" si="46"/>
        <v/>
      </c>
      <c r="AF102" s="108" t="str">
        <f t="shared" si="47"/>
        <v/>
      </c>
      <c r="AG102" s="72"/>
      <c r="AH102" s="110" t="str">
        <f t="shared" si="48"/>
        <v/>
      </c>
    </row>
    <row r="103" spans="1:34" x14ac:dyDescent="0.35">
      <c r="A103" s="66">
        <f t="shared" si="35"/>
        <v>0</v>
      </c>
      <c r="B103" s="66">
        <f t="shared" si="36"/>
        <v>0</v>
      </c>
      <c r="C103" s="67">
        <f t="shared" si="37"/>
        <v>0</v>
      </c>
      <c r="D103" s="68"/>
      <c r="E103" s="69"/>
      <c r="F103" s="70"/>
      <c r="G103" s="70"/>
      <c r="H103" s="100" t="str">
        <f t="shared" si="39"/>
        <v/>
      </c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103" t="str">
        <f t="shared" si="40"/>
        <v/>
      </c>
      <c r="X103" s="103" t="str">
        <f t="shared" si="41"/>
        <v/>
      </c>
      <c r="Y103" s="103" t="str">
        <f t="shared" si="42"/>
        <v/>
      </c>
      <c r="Z103" s="104" t="str">
        <f t="shared" si="34"/>
        <v/>
      </c>
      <c r="AA103" s="104" t="str">
        <f t="shared" si="43"/>
        <v/>
      </c>
      <c r="AB103" s="104" t="str">
        <f t="shared" si="44"/>
        <v/>
      </c>
      <c r="AC103" s="104" t="str">
        <f t="shared" si="45"/>
        <v/>
      </c>
      <c r="AD103" s="70"/>
      <c r="AE103" s="107" t="str">
        <f t="shared" si="46"/>
        <v/>
      </c>
      <c r="AF103" s="108" t="str">
        <f t="shared" si="47"/>
        <v/>
      </c>
      <c r="AG103" s="72"/>
      <c r="AH103" s="110" t="str">
        <f t="shared" si="48"/>
        <v/>
      </c>
    </row>
    <row r="104" spans="1:34" x14ac:dyDescent="0.35">
      <c r="A104" s="66">
        <f t="shared" si="35"/>
        <v>0</v>
      </c>
      <c r="B104" s="66">
        <f t="shared" si="36"/>
        <v>0</v>
      </c>
      <c r="C104" s="67">
        <f t="shared" si="37"/>
        <v>0</v>
      </c>
      <c r="D104" s="68"/>
      <c r="E104" s="69"/>
      <c r="F104" s="70"/>
      <c r="G104" s="70"/>
      <c r="H104" s="100" t="str">
        <f t="shared" si="39"/>
        <v/>
      </c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103" t="str">
        <f t="shared" si="40"/>
        <v/>
      </c>
      <c r="X104" s="103" t="str">
        <f t="shared" si="41"/>
        <v/>
      </c>
      <c r="Y104" s="103" t="str">
        <f t="shared" si="42"/>
        <v/>
      </c>
      <c r="Z104" s="104" t="str">
        <f t="shared" si="34"/>
        <v/>
      </c>
      <c r="AA104" s="104" t="str">
        <f t="shared" si="43"/>
        <v/>
      </c>
      <c r="AB104" s="104" t="str">
        <f t="shared" si="44"/>
        <v/>
      </c>
      <c r="AC104" s="104" t="str">
        <f t="shared" si="45"/>
        <v/>
      </c>
      <c r="AD104" s="70"/>
      <c r="AE104" s="107" t="str">
        <f t="shared" si="46"/>
        <v/>
      </c>
      <c r="AF104" s="108" t="str">
        <f t="shared" si="47"/>
        <v/>
      </c>
      <c r="AG104" s="72"/>
      <c r="AH104" s="110" t="str">
        <f t="shared" si="48"/>
        <v/>
      </c>
    </row>
    <row r="105" spans="1:34" x14ac:dyDescent="0.35">
      <c r="A105" s="66">
        <f t="shared" si="35"/>
        <v>0</v>
      </c>
      <c r="B105" s="66">
        <f t="shared" si="36"/>
        <v>0</v>
      </c>
      <c r="C105" s="67">
        <f t="shared" si="37"/>
        <v>0</v>
      </c>
      <c r="D105" s="68"/>
      <c r="E105" s="69"/>
      <c r="F105" s="70"/>
      <c r="G105" s="70"/>
      <c r="H105" s="100" t="str">
        <f t="shared" si="39"/>
        <v/>
      </c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103" t="str">
        <f t="shared" si="40"/>
        <v/>
      </c>
      <c r="X105" s="103" t="str">
        <f t="shared" si="41"/>
        <v/>
      </c>
      <c r="Y105" s="103" t="str">
        <f t="shared" si="42"/>
        <v/>
      </c>
      <c r="Z105" s="104" t="str">
        <f t="shared" si="34"/>
        <v/>
      </c>
      <c r="AA105" s="104" t="str">
        <f t="shared" si="43"/>
        <v/>
      </c>
      <c r="AB105" s="104" t="str">
        <f t="shared" si="44"/>
        <v/>
      </c>
      <c r="AC105" s="104" t="str">
        <f t="shared" si="45"/>
        <v/>
      </c>
      <c r="AD105" s="70"/>
      <c r="AE105" s="107" t="str">
        <f t="shared" si="46"/>
        <v/>
      </c>
      <c r="AF105" s="108" t="str">
        <f t="shared" si="47"/>
        <v/>
      </c>
      <c r="AG105" s="72"/>
      <c r="AH105" s="110" t="str">
        <f t="shared" si="48"/>
        <v/>
      </c>
    </row>
    <row r="106" spans="1:34" x14ac:dyDescent="0.35">
      <c r="A106" s="66">
        <f t="shared" si="35"/>
        <v>0</v>
      </c>
      <c r="B106" s="66">
        <f t="shared" si="36"/>
        <v>0</v>
      </c>
      <c r="C106" s="67">
        <f t="shared" si="37"/>
        <v>0</v>
      </c>
      <c r="D106" s="68"/>
      <c r="E106" s="69"/>
      <c r="F106" s="70"/>
      <c r="G106" s="70"/>
      <c r="H106" s="100" t="str">
        <f t="shared" si="39"/>
        <v/>
      </c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103" t="str">
        <f t="shared" si="40"/>
        <v/>
      </c>
      <c r="X106" s="103" t="str">
        <f t="shared" si="41"/>
        <v/>
      </c>
      <c r="Y106" s="103" t="str">
        <f t="shared" si="42"/>
        <v/>
      </c>
      <c r="Z106" s="104" t="str">
        <f t="shared" si="34"/>
        <v/>
      </c>
      <c r="AA106" s="104" t="str">
        <f t="shared" si="43"/>
        <v/>
      </c>
      <c r="AB106" s="104" t="str">
        <f t="shared" si="44"/>
        <v/>
      </c>
      <c r="AC106" s="104" t="str">
        <f t="shared" si="45"/>
        <v/>
      </c>
      <c r="AD106" s="70"/>
      <c r="AE106" s="107" t="str">
        <f t="shared" si="46"/>
        <v/>
      </c>
      <c r="AF106" s="108" t="str">
        <f t="shared" si="47"/>
        <v/>
      </c>
      <c r="AG106" s="72"/>
      <c r="AH106" s="110" t="str">
        <f t="shared" si="48"/>
        <v/>
      </c>
    </row>
    <row r="107" spans="1:34" x14ac:dyDescent="0.35">
      <c r="A107" s="66">
        <f t="shared" si="35"/>
        <v>0</v>
      </c>
      <c r="B107" s="66">
        <f t="shared" si="36"/>
        <v>0</v>
      </c>
      <c r="C107" s="67">
        <f t="shared" si="37"/>
        <v>0</v>
      </c>
      <c r="D107" s="68"/>
      <c r="E107" s="69"/>
      <c r="F107" s="70"/>
      <c r="G107" s="70"/>
      <c r="H107" s="100" t="str">
        <f t="shared" si="39"/>
        <v/>
      </c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103" t="str">
        <f t="shared" si="40"/>
        <v/>
      </c>
      <c r="X107" s="103" t="str">
        <f t="shared" si="41"/>
        <v/>
      </c>
      <c r="Y107" s="103" t="str">
        <f t="shared" si="42"/>
        <v/>
      </c>
      <c r="Z107" s="104" t="str">
        <f t="shared" si="34"/>
        <v/>
      </c>
      <c r="AA107" s="104" t="str">
        <f t="shared" si="43"/>
        <v/>
      </c>
      <c r="AB107" s="104" t="str">
        <f t="shared" si="44"/>
        <v/>
      </c>
      <c r="AC107" s="104" t="str">
        <f t="shared" si="45"/>
        <v/>
      </c>
      <c r="AD107" s="70"/>
      <c r="AE107" s="107" t="str">
        <f t="shared" si="46"/>
        <v/>
      </c>
      <c r="AF107" s="108" t="str">
        <f t="shared" si="47"/>
        <v/>
      </c>
      <c r="AG107" s="72"/>
      <c r="AH107" s="110" t="str">
        <f t="shared" si="48"/>
        <v/>
      </c>
    </row>
    <row r="108" spans="1:34" x14ac:dyDescent="0.35">
      <c r="A108" s="66">
        <f t="shared" si="35"/>
        <v>0</v>
      </c>
      <c r="B108" s="66">
        <f t="shared" si="36"/>
        <v>0</v>
      </c>
      <c r="C108" s="67">
        <f t="shared" si="37"/>
        <v>0</v>
      </c>
      <c r="D108" s="68"/>
      <c r="E108" s="69"/>
      <c r="F108" s="70"/>
      <c r="G108" s="70"/>
      <c r="H108" s="100" t="str">
        <f t="shared" si="39"/>
        <v/>
      </c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103" t="str">
        <f t="shared" si="40"/>
        <v/>
      </c>
      <c r="X108" s="103" t="str">
        <f t="shared" si="41"/>
        <v/>
      </c>
      <c r="Y108" s="103" t="str">
        <f t="shared" si="42"/>
        <v/>
      </c>
      <c r="Z108" s="104" t="str">
        <f t="shared" si="34"/>
        <v/>
      </c>
      <c r="AA108" s="104" t="str">
        <f t="shared" si="43"/>
        <v/>
      </c>
      <c r="AB108" s="104" t="str">
        <f t="shared" si="44"/>
        <v/>
      </c>
      <c r="AC108" s="104" t="str">
        <f t="shared" si="45"/>
        <v/>
      </c>
      <c r="AD108" s="70"/>
      <c r="AE108" s="107" t="str">
        <f t="shared" si="46"/>
        <v/>
      </c>
      <c r="AF108" s="108" t="str">
        <f t="shared" si="47"/>
        <v/>
      </c>
      <c r="AG108" s="72"/>
      <c r="AH108" s="110" t="str">
        <f t="shared" si="48"/>
        <v/>
      </c>
    </row>
    <row r="109" spans="1:34" x14ac:dyDescent="0.35">
      <c r="A109" s="66">
        <f t="shared" si="35"/>
        <v>0</v>
      </c>
      <c r="B109" s="66">
        <f t="shared" si="36"/>
        <v>0</v>
      </c>
      <c r="C109" s="67">
        <f t="shared" si="37"/>
        <v>0</v>
      </c>
      <c r="D109" s="68"/>
      <c r="E109" s="69"/>
      <c r="F109" s="70"/>
      <c r="G109" s="70"/>
      <c r="H109" s="100" t="str">
        <f t="shared" si="39"/>
        <v/>
      </c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103" t="str">
        <f t="shared" si="40"/>
        <v/>
      </c>
      <c r="X109" s="103" t="str">
        <f t="shared" si="41"/>
        <v/>
      </c>
      <c r="Y109" s="103" t="str">
        <f t="shared" si="42"/>
        <v/>
      </c>
      <c r="Z109" s="104" t="str">
        <f t="shared" si="34"/>
        <v/>
      </c>
      <c r="AA109" s="104" t="str">
        <f t="shared" si="43"/>
        <v/>
      </c>
      <c r="AB109" s="104" t="str">
        <f t="shared" si="44"/>
        <v/>
      </c>
      <c r="AC109" s="104" t="str">
        <f t="shared" si="45"/>
        <v/>
      </c>
      <c r="AD109" s="70"/>
      <c r="AE109" s="107" t="str">
        <f t="shared" si="46"/>
        <v/>
      </c>
      <c r="AF109" s="108" t="str">
        <f t="shared" si="47"/>
        <v/>
      </c>
      <c r="AG109" s="72"/>
      <c r="AH109" s="110" t="str">
        <f t="shared" si="48"/>
        <v/>
      </c>
    </row>
    <row r="110" spans="1:34" x14ac:dyDescent="0.35">
      <c r="A110" s="66">
        <f t="shared" si="35"/>
        <v>0</v>
      </c>
      <c r="B110" s="66">
        <f t="shared" si="36"/>
        <v>0</v>
      </c>
      <c r="C110" s="67">
        <f t="shared" si="37"/>
        <v>0</v>
      </c>
      <c r="D110" s="68"/>
      <c r="E110" s="69"/>
      <c r="F110" s="70"/>
      <c r="G110" s="70"/>
      <c r="H110" s="100" t="str">
        <f t="shared" si="39"/>
        <v/>
      </c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103" t="str">
        <f t="shared" si="40"/>
        <v/>
      </c>
      <c r="X110" s="103" t="str">
        <f t="shared" si="41"/>
        <v/>
      </c>
      <c r="Y110" s="103" t="str">
        <f t="shared" si="42"/>
        <v/>
      </c>
      <c r="Z110" s="104" t="str">
        <f t="shared" si="34"/>
        <v/>
      </c>
      <c r="AA110" s="104" t="str">
        <f t="shared" si="43"/>
        <v/>
      </c>
      <c r="AB110" s="104" t="str">
        <f t="shared" si="44"/>
        <v/>
      </c>
      <c r="AC110" s="104" t="str">
        <f t="shared" si="45"/>
        <v/>
      </c>
      <c r="AD110" s="70"/>
      <c r="AE110" s="107" t="str">
        <f t="shared" si="46"/>
        <v/>
      </c>
      <c r="AF110" s="108" t="str">
        <f t="shared" si="47"/>
        <v/>
      </c>
      <c r="AG110" s="72"/>
      <c r="AH110" s="110" t="str">
        <f t="shared" si="48"/>
        <v/>
      </c>
    </row>
    <row r="111" spans="1:34" x14ac:dyDescent="0.35">
      <c r="A111" s="66">
        <f t="shared" si="35"/>
        <v>0</v>
      </c>
      <c r="B111" s="66">
        <f t="shared" si="36"/>
        <v>0</v>
      </c>
      <c r="C111" s="67">
        <f t="shared" si="37"/>
        <v>0</v>
      </c>
      <c r="D111" s="68"/>
      <c r="E111" s="69"/>
      <c r="F111" s="70"/>
      <c r="G111" s="70"/>
      <c r="H111" s="100" t="str">
        <f t="shared" si="39"/>
        <v/>
      </c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103" t="str">
        <f t="shared" si="40"/>
        <v/>
      </c>
      <c r="X111" s="103" t="str">
        <f t="shared" si="41"/>
        <v/>
      </c>
      <c r="Y111" s="103" t="str">
        <f t="shared" si="42"/>
        <v/>
      </c>
      <c r="Z111" s="104" t="str">
        <f t="shared" si="34"/>
        <v/>
      </c>
      <c r="AA111" s="104" t="str">
        <f t="shared" si="43"/>
        <v/>
      </c>
      <c r="AB111" s="104" t="str">
        <f t="shared" si="44"/>
        <v/>
      </c>
      <c r="AC111" s="104" t="str">
        <f t="shared" si="45"/>
        <v/>
      </c>
      <c r="AD111" s="70"/>
      <c r="AE111" s="107" t="str">
        <f t="shared" si="46"/>
        <v/>
      </c>
      <c r="AF111" s="108" t="str">
        <f t="shared" si="47"/>
        <v/>
      </c>
      <c r="AG111" s="72"/>
      <c r="AH111" s="110" t="str">
        <f t="shared" si="48"/>
        <v/>
      </c>
    </row>
    <row r="112" spans="1:34" x14ac:dyDescent="0.35">
      <c r="A112" s="66">
        <f t="shared" si="35"/>
        <v>0</v>
      </c>
      <c r="B112" s="66">
        <f t="shared" si="36"/>
        <v>0</v>
      </c>
      <c r="C112" s="67">
        <f t="shared" si="37"/>
        <v>0</v>
      </c>
      <c r="D112" s="68"/>
      <c r="E112" s="69"/>
      <c r="F112" s="70"/>
      <c r="G112" s="70"/>
      <c r="H112" s="100" t="str">
        <f t="shared" si="39"/>
        <v/>
      </c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103" t="str">
        <f t="shared" si="40"/>
        <v/>
      </c>
      <c r="X112" s="103" t="str">
        <f t="shared" si="41"/>
        <v/>
      </c>
      <c r="Y112" s="103" t="str">
        <f t="shared" si="42"/>
        <v/>
      </c>
      <c r="Z112" s="104" t="str">
        <f t="shared" si="34"/>
        <v/>
      </c>
      <c r="AA112" s="104" t="str">
        <f t="shared" si="43"/>
        <v/>
      </c>
      <c r="AB112" s="104" t="str">
        <f t="shared" si="44"/>
        <v/>
      </c>
      <c r="AC112" s="104" t="str">
        <f t="shared" si="45"/>
        <v/>
      </c>
      <c r="AD112" s="70"/>
      <c r="AE112" s="107" t="str">
        <f t="shared" si="46"/>
        <v/>
      </c>
      <c r="AF112" s="108" t="str">
        <f t="shared" si="47"/>
        <v/>
      </c>
      <c r="AG112" s="72"/>
      <c r="AH112" s="110" t="str">
        <f t="shared" si="48"/>
        <v/>
      </c>
    </row>
    <row r="113" spans="1:34" x14ac:dyDescent="0.35">
      <c r="A113" s="66">
        <f t="shared" si="35"/>
        <v>0</v>
      </c>
      <c r="B113" s="66">
        <f t="shared" si="36"/>
        <v>0</v>
      </c>
      <c r="C113" s="67">
        <f t="shared" si="37"/>
        <v>0</v>
      </c>
      <c r="D113" s="68"/>
      <c r="E113" s="69"/>
      <c r="F113" s="70"/>
      <c r="G113" s="70"/>
      <c r="H113" s="100" t="str">
        <f t="shared" si="39"/>
        <v/>
      </c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103" t="str">
        <f t="shared" si="40"/>
        <v/>
      </c>
      <c r="X113" s="103" t="str">
        <f t="shared" si="41"/>
        <v/>
      </c>
      <c r="Y113" s="103" t="str">
        <f t="shared" si="42"/>
        <v/>
      </c>
      <c r="Z113" s="104" t="str">
        <f t="shared" si="34"/>
        <v/>
      </c>
      <c r="AA113" s="104" t="str">
        <f t="shared" si="43"/>
        <v/>
      </c>
      <c r="AB113" s="104" t="str">
        <f t="shared" si="44"/>
        <v/>
      </c>
      <c r="AC113" s="104" t="str">
        <f t="shared" si="45"/>
        <v/>
      </c>
      <c r="AD113" s="70"/>
      <c r="AE113" s="107" t="str">
        <f t="shared" si="46"/>
        <v/>
      </c>
      <c r="AF113" s="108" t="str">
        <f t="shared" si="47"/>
        <v/>
      </c>
      <c r="AG113" s="72"/>
      <c r="AH113" s="110" t="str">
        <f t="shared" si="48"/>
        <v/>
      </c>
    </row>
    <row r="114" spans="1:34" x14ac:dyDescent="0.35">
      <c r="A114" s="66">
        <f t="shared" si="35"/>
        <v>0</v>
      </c>
      <c r="B114" s="66">
        <f t="shared" si="36"/>
        <v>0</v>
      </c>
      <c r="C114" s="67">
        <f t="shared" si="37"/>
        <v>0</v>
      </c>
      <c r="D114" s="68"/>
      <c r="E114" s="69"/>
      <c r="F114" s="70"/>
      <c r="G114" s="70"/>
      <c r="H114" s="100" t="str">
        <f t="shared" si="39"/>
        <v/>
      </c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103" t="str">
        <f t="shared" si="40"/>
        <v/>
      </c>
      <c r="X114" s="103" t="str">
        <f t="shared" si="41"/>
        <v/>
      </c>
      <c r="Y114" s="103" t="str">
        <f t="shared" si="42"/>
        <v/>
      </c>
      <c r="Z114" s="104" t="str">
        <f t="shared" si="34"/>
        <v/>
      </c>
      <c r="AA114" s="104" t="str">
        <f t="shared" si="43"/>
        <v/>
      </c>
      <c r="AB114" s="104" t="str">
        <f t="shared" si="44"/>
        <v/>
      </c>
      <c r="AC114" s="104" t="str">
        <f t="shared" si="45"/>
        <v/>
      </c>
      <c r="AD114" s="70"/>
      <c r="AE114" s="107" t="str">
        <f t="shared" si="46"/>
        <v/>
      </c>
      <c r="AF114" s="108" t="str">
        <f t="shared" si="47"/>
        <v/>
      </c>
      <c r="AG114" s="72"/>
      <c r="AH114" s="110" t="str">
        <f t="shared" si="48"/>
        <v/>
      </c>
    </row>
    <row r="115" spans="1:34" x14ac:dyDescent="0.35">
      <c r="A115" s="66">
        <f t="shared" si="35"/>
        <v>0</v>
      </c>
      <c r="B115" s="66">
        <f t="shared" si="36"/>
        <v>0</v>
      </c>
      <c r="C115" s="67">
        <f t="shared" si="37"/>
        <v>0</v>
      </c>
      <c r="D115" s="68"/>
      <c r="E115" s="69"/>
      <c r="F115" s="70"/>
      <c r="G115" s="70"/>
      <c r="H115" s="100" t="str">
        <f t="shared" si="39"/>
        <v/>
      </c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103" t="str">
        <f t="shared" si="40"/>
        <v/>
      </c>
      <c r="X115" s="103" t="str">
        <f t="shared" si="41"/>
        <v/>
      </c>
      <c r="Y115" s="103" t="str">
        <f t="shared" si="42"/>
        <v/>
      </c>
      <c r="Z115" s="104" t="str">
        <f t="shared" si="34"/>
        <v/>
      </c>
      <c r="AA115" s="104" t="str">
        <f t="shared" si="43"/>
        <v/>
      </c>
      <c r="AB115" s="104" t="str">
        <f t="shared" si="44"/>
        <v/>
      </c>
      <c r="AC115" s="104" t="str">
        <f t="shared" si="45"/>
        <v/>
      </c>
      <c r="AD115" s="70"/>
      <c r="AE115" s="107" t="str">
        <f t="shared" si="46"/>
        <v/>
      </c>
      <c r="AF115" s="108" t="str">
        <f t="shared" si="47"/>
        <v/>
      </c>
      <c r="AG115" s="72"/>
      <c r="AH115" s="110" t="str">
        <f t="shared" si="48"/>
        <v/>
      </c>
    </row>
    <row r="116" spans="1:34" x14ac:dyDescent="0.35">
      <c r="A116" s="66">
        <f t="shared" si="35"/>
        <v>0</v>
      </c>
      <c r="B116" s="66">
        <f t="shared" si="36"/>
        <v>0</v>
      </c>
      <c r="C116" s="67">
        <f t="shared" si="37"/>
        <v>0</v>
      </c>
      <c r="D116" s="68"/>
      <c r="E116" s="69"/>
      <c r="F116" s="70"/>
      <c r="G116" s="70"/>
      <c r="H116" s="100" t="str">
        <f t="shared" si="39"/>
        <v/>
      </c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103" t="str">
        <f t="shared" si="40"/>
        <v/>
      </c>
      <c r="X116" s="103" t="str">
        <f t="shared" si="41"/>
        <v/>
      </c>
      <c r="Y116" s="103" t="str">
        <f t="shared" si="42"/>
        <v/>
      </c>
      <c r="Z116" s="104" t="str">
        <f t="shared" si="34"/>
        <v/>
      </c>
      <c r="AA116" s="104" t="str">
        <f t="shared" si="43"/>
        <v/>
      </c>
      <c r="AB116" s="104" t="str">
        <f t="shared" si="44"/>
        <v/>
      </c>
      <c r="AC116" s="104" t="str">
        <f t="shared" si="45"/>
        <v/>
      </c>
      <c r="AD116" s="70"/>
      <c r="AE116" s="107" t="str">
        <f t="shared" si="46"/>
        <v/>
      </c>
      <c r="AF116" s="108" t="str">
        <f t="shared" si="47"/>
        <v/>
      </c>
      <c r="AG116" s="72"/>
      <c r="AH116" s="110" t="str">
        <f t="shared" si="48"/>
        <v/>
      </c>
    </row>
    <row r="117" spans="1:34" x14ac:dyDescent="0.35">
      <c r="A117" s="66">
        <f t="shared" si="35"/>
        <v>0</v>
      </c>
      <c r="B117" s="66">
        <f t="shared" si="36"/>
        <v>0</v>
      </c>
      <c r="C117" s="67">
        <f t="shared" si="37"/>
        <v>0</v>
      </c>
      <c r="D117" s="68"/>
      <c r="E117" s="69"/>
      <c r="F117" s="70"/>
      <c r="G117" s="70"/>
      <c r="H117" s="100" t="str">
        <f t="shared" si="39"/>
        <v/>
      </c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103" t="str">
        <f t="shared" si="40"/>
        <v/>
      </c>
      <c r="X117" s="103" t="str">
        <f t="shared" si="41"/>
        <v/>
      </c>
      <c r="Y117" s="103" t="str">
        <f t="shared" si="42"/>
        <v/>
      </c>
      <c r="Z117" s="104" t="str">
        <f t="shared" ref="Z117:Z148" si="49">IF(F117="","",ROUND(IF(G117&gt;F117,(G117-F117)*24,24-(F117-G117)*24),2))</f>
        <v/>
      </c>
      <c r="AA117" s="104" t="str">
        <f t="shared" si="43"/>
        <v/>
      </c>
      <c r="AB117" s="104" t="str">
        <f t="shared" si="44"/>
        <v/>
      </c>
      <c r="AC117" s="104" t="str">
        <f t="shared" si="45"/>
        <v/>
      </c>
      <c r="AD117" s="70"/>
      <c r="AE117" s="107" t="str">
        <f t="shared" si="46"/>
        <v/>
      </c>
      <c r="AF117" s="108" t="str">
        <f t="shared" si="47"/>
        <v/>
      </c>
      <c r="AG117" s="72"/>
      <c r="AH117" s="110" t="str">
        <f t="shared" si="48"/>
        <v/>
      </c>
    </row>
    <row r="118" spans="1:34" x14ac:dyDescent="0.35">
      <c r="A118" s="66">
        <f t="shared" si="35"/>
        <v>0</v>
      </c>
      <c r="B118" s="66">
        <f t="shared" si="36"/>
        <v>0</v>
      </c>
      <c r="C118" s="67">
        <f t="shared" si="37"/>
        <v>0</v>
      </c>
      <c r="D118" s="68"/>
      <c r="E118" s="69"/>
      <c r="F118" s="70"/>
      <c r="G118" s="70"/>
      <c r="H118" s="100" t="str">
        <f t="shared" si="39"/>
        <v/>
      </c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103" t="str">
        <f t="shared" si="40"/>
        <v/>
      </c>
      <c r="X118" s="103" t="str">
        <f t="shared" si="41"/>
        <v/>
      </c>
      <c r="Y118" s="103" t="str">
        <f t="shared" si="42"/>
        <v/>
      </c>
      <c r="Z118" s="104" t="str">
        <f t="shared" si="49"/>
        <v/>
      </c>
      <c r="AA118" s="104" t="str">
        <f t="shared" si="43"/>
        <v/>
      </c>
      <c r="AB118" s="104" t="str">
        <f t="shared" si="44"/>
        <v/>
      </c>
      <c r="AC118" s="104" t="str">
        <f t="shared" si="45"/>
        <v/>
      </c>
      <c r="AD118" s="70"/>
      <c r="AE118" s="107" t="str">
        <f t="shared" si="46"/>
        <v/>
      </c>
      <c r="AF118" s="108" t="str">
        <f t="shared" si="47"/>
        <v/>
      </c>
      <c r="AG118" s="72"/>
      <c r="AH118" s="110" t="str">
        <f t="shared" si="48"/>
        <v/>
      </c>
    </row>
    <row r="119" spans="1:34" x14ac:dyDescent="0.35">
      <c r="A119" s="66">
        <f t="shared" si="35"/>
        <v>0</v>
      </c>
      <c r="B119" s="66">
        <f t="shared" si="36"/>
        <v>0</v>
      </c>
      <c r="C119" s="67">
        <f t="shared" si="37"/>
        <v>0</v>
      </c>
      <c r="D119" s="68"/>
      <c r="E119" s="69"/>
      <c r="F119" s="70"/>
      <c r="G119" s="70"/>
      <c r="H119" s="100" t="str">
        <f t="shared" si="39"/>
        <v/>
      </c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103" t="str">
        <f t="shared" si="40"/>
        <v/>
      </c>
      <c r="X119" s="103" t="str">
        <f t="shared" si="41"/>
        <v/>
      </c>
      <c r="Y119" s="103" t="str">
        <f t="shared" si="42"/>
        <v/>
      </c>
      <c r="Z119" s="104" t="str">
        <f t="shared" si="49"/>
        <v/>
      </c>
      <c r="AA119" s="104" t="str">
        <f t="shared" si="43"/>
        <v/>
      </c>
      <c r="AB119" s="104" t="str">
        <f t="shared" si="44"/>
        <v/>
      </c>
      <c r="AC119" s="104" t="str">
        <f t="shared" si="45"/>
        <v/>
      </c>
      <c r="AD119" s="70"/>
      <c r="AE119" s="107" t="str">
        <f t="shared" si="46"/>
        <v/>
      </c>
      <c r="AF119" s="108" t="str">
        <f t="shared" si="47"/>
        <v/>
      </c>
      <c r="AG119" s="72"/>
      <c r="AH119" s="110" t="str">
        <f t="shared" si="48"/>
        <v/>
      </c>
    </row>
    <row r="120" spans="1:34" x14ac:dyDescent="0.35">
      <c r="A120" s="66">
        <f t="shared" si="35"/>
        <v>0</v>
      </c>
      <c r="B120" s="66">
        <f t="shared" si="36"/>
        <v>0</v>
      </c>
      <c r="C120" s="67">
        <f t="shared" si="37"/>
        <v>0</v>
      </c>
      <c r="D120" s="68"/>
      <c r="E120" s="69"/>
      <c r="F120" s="70"/>
      <c r="G120" s="70"/>
      <c r="H120" s="100" t="str">
        <f t="shared" si="39"/>
        <v/>
      </c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103" t="str">
        <f t="shared" si="40"/>
        <v/>
      </c>
      <c r="X120" s="103" t="str">
        <f t="shared" si="41"/>
        <v/>
      </c>
      <c r="Y120" s="103" t="str">
        <f t="shared" si="42"/>
        <v/>
      </c>
      <c r="Z120" s="104" t="str">
        <f t="shared" si="49"/>
        <v/>
      </c>
      <c r="AA120" s="104" t="str">
        <f t="shared" si="43"/>
        <v/>
      </c>
      <c r="AB120" s="104" t="str">
        <f t="shared" si="44"/>
        <v/>
      </c>
      <c r="AC120" s="104" t="str">
        <f t="shared" si="45"/>
        <v/>
      </c>
      <c r="AD120" s="70"/>
      <c r="AE120" s="107" t="str">
        <f t="shared" si="46"/>
        <v/>
      </c>
      <c r="AF120" s="108" t="str">
        <f t="shared" si="47"/>
        <v/>
      </c>
      <c r="AG120" s="72"/>
      <c r="AH120" s="110" t="str">
        <f t="shared" si="48"/>
        <v/>
      </c>
    </row>
    <row r="121" spans="1:34" x14ac:dyDescent="0.35">
      <c r="A121" s="66">
        <f t="shared" si="35"/>
        <v>0</v>
      </c>
      <c r="B121" s="66">
        <f t="shared" si="36"/>
        <v>0</v>
      </c>
      <c r="C121" s="67">
        <f t="shared" si="37"/>
        <v>0</v>
      </c>
      <c r="D121" s="68"/>
      <c r="E121" s="69"/>
      <c r="F121" s="70"/>
      <c r="G121" s="70"/>
      <c r="H121" s="100" t="str">
        <f t="shared" si="39"/>
        <v/>
      </c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103" t="str">
        <f t="shared" si="40"/>
        <v/>
      </c>
      <c r="X121" s="103" t="str">
        <f t="shared" si="41"/>
        <v/>
      </c>
      <c r="Y121" s="103" t="str">
        <f t="shared" si="42"/>
        <v/>
      </c>
      <c r="Z121" s="104" t="str">
        <f t="shared" si="49"/>
        <v/>
      </c>
      <c r="AA121" s="104" t="str">
        <f t="shared" si="43"/>
        <v/>
      </c>
      <c r="AB121" s="104" t="str">
        <f t="shared" si="44"/>
        <v/>
      </c>
      <c r="AC121" s="104" t="str">
        <f t="shared" si="45"/>
        <v/>
      </c>
      <c r="AD121" s="70"/>
      <c r="AE121" s="107" t="str">
        <f t="shared" si="46"/>
        <v/>
      </c>
      <c r="AF121" s="108" t="str">
        <f t="shared" si="47"/>
        <v/>
      </c>
      <c r="AG121" s="72"/>
      <c r="AH121" s="110" t="str">
        <f t="shared" si="48"/>
        <v/>
      </c>
    </row>
    <row r="122" spans="1:34" x14ac:dyDescent="0.35">
      <c r="A122" s="66">
        <f t="shared" si="35"/>
        <v>0</v>
      </c>
      <c r="B122" s="66">
        <f t="shared" si="36"/>
        <v>0</v>
      </c>
      <c r="C122" s="67">
        <f t="shared" si="37"/>
        <v>0</v>
      </c>
      <c r="D122" s="68"/>
      <c r="E122" s="69"/>
      <c r="F122" s="70"/>
      <c r="G122" s="70"/>
      <c r="H122" s="100" t="str">
        <f t="shared" si="39"/>
        <v/>
      </c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103" t="str">
        <f t="shared" si="40"/>
        <v/>
      </c>
      <c r="X122" s="103" t="str">
        <f t="shared" si="41"/>
        <v/>
      </c>
      <c r="Y122" s="103" t="str">
        <f t="shared" si="42"/>
        <v/>
      </c>
      <c r="Z122" s="104" t="str">
        <f t="shared" si="49"/>
        <v/>
      </c>
      <c r="AA122" s="104" t="str">
        <f t="shared" si="43"/>
        <v/>
      </c>
      <c r="AB122" s="104" t="str">
        <f t="shared" si="44"/>
        <v/>
      </c>
      <c r="AC122" s="104" t="str">
        <f t="shared" si="45"/>
        <v/>
      </c>
      <c r="AD122" s="70"/>
      <c r="AE122" s="107" t="str">
        <f t="shared" si="46"/>
        <v/>
      </c>
      <c r="AF122" s="108" t="str">
        <f t="shared" si="47"/>
        <v/>
      </c>
      <c r="AG122" s="72"/>
      <c r="AH122" s="110" t="str">
        <f t="shared" si="48"/>
        <v/>
      </c>
    </row>
    <row r="123" spans="1:34" x14ac:dyDescent="0.35">
      <c r="A123" s="66">
        <f t="shared" si="35"/>
        <v>0</v>
      </c>
      <c r="B123" s="66">
        <f t="shared" si="36"/>
        <v>0</v>
      </c>
      <c r="C123" s="67">
        <f t="shared" si="37"/>
        <v>0</v>
      </c>
      <c r="D123" s="68"/>
      <c r="E123" s="69"/>
      <c r="F123" s="70"/>
      <c r="G123" s="70"/>
      <c r="H123" s="100" t="str">
        <f t="shared" si="39"/>
        <v/>
      </c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103" t="str">
        <f t="shared" si="40"/>
        <v/>
      </c>
      <c r="X123" s="103" t="str">
        <f t="shared" si="41"/>
        <v/>
      </c>
      <c r="Y123" s="103" t="str">
        <f t="shared" si="42"/>
        <v/>
      </c>
      <c r="Z123" s="104" t="str">
        <f t="shared" si="49"/>
        <v/>
      </c>
      <c r="AA123" s="104" t="str">
        <f t="shared" si="43"/>
        <v/>
      </c>
      <c r="AB123" s="104" t="str">
        <f t="shared" si="44"/>
        <v/>
      </c>
      <c r="AC123" s="104" t="str">
        <f t="shared" si="45"/>
        <v/>
      </c>
      <c r="AD123" s="70"/>
      <c r="AE123" s="107" t="str">
        <f t="shared" si="46"/>
        <v/>
      </c>
      <c r="AF123" s="108" t="str">
        <f t="shared" si="47"/>
        <v/>
      </c>
      <c r="AG123" s="72"/>
      <c r="AH123" s="110" t="str">
        <f t="shared" si="48"/>
        <v/>
      </c>
    </row>
    <row r="124" spans="1:34" x14ac:dyDescent="0.35">
      <c r="A124" s="66">
        <f t="shared" si="35"/>
        <v>0</v>
      </c>
      <c r="B124" s="66">
        <f t="shared" si="36"/>
        <v>0</v>
      </c>
      <c r="C124" s="67">
        <f t="shared" si="37"/>
        <v>0</v>
      </c>
      <c r="D124" s="68"/>
      <c r="E124" s="69"/>
      <c r="F124" s="70"/>
      <c r="G124" s="70"/>
      <c r="H124" s="100" t="str">
        <f t="shared" si="39"/>
        <v/>
      </c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103" t="str">
        <f t="shared" si="40"/>
        <v/>
      </c>
      <c r="X124" s="103" t="str">
        <f t="shared" si="41"/>
        <v/>
      </c>
      <c r="Y124" s="103" t="str">
        <f t="shared" si="42"/>
        <v/>
      </c>
      <c r="Z124" s="104" t="str">
        <f t="shared" si="49"/>
        <v/>
      </c>
      <c r="AA124" s="104" t="str">
        <f t="shared" si="43"/>
        <v/>
      </c>
      <c r="AB124" s="104" t="str">
        <f t="shared" si="44"/>
        <v/>
      </c>
      <c r="AC124" s="104" t="str">
        <f t="shared" si="45"/>
        <v/>
      </c>
      <c r="AD124" s="70"/>
      <c r="AE124" s="107" t="str">
        <f t="shared" si="46"/>
        <v/>
      </c>
      <c r="AF124" s="108" t="str">
        <f t="shared" si="47"/>
        <v/>
      </c>
      <c r="AG124" s="72"/>
      <c r="AH124" s="110" t="str">
        <f t="shared" si="48"/>
        <v/>
      </c>
    </row>
    <row r="125" spans="1:34" x14ac:dyDescent="0.35">
      <c r="A125" s="66">
        <f t="shared" si="35"/>
        <v>0</v>
      </c>
      <c r="B125" s="66">
        <f t="shared" si="36"/>
        <v>0</v>
      </c>
      <c r="C125" s="67">
        <f t="shared" si="37"/>
        <v>0</v>
      </c>
      <c r="D125" s="68"/>
      <c r="E125" s="69"/>
      <c r="F125" s="70"/>
      <c r="G125" s="70"/>
      <c r="H125" s="100" t="str">
        <f t="shared" si="39"/>
        <v/>
      </c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103" t="str">
        <f t="shared" si="40"/>
        <v/>
      </c>
      <c r="X125" s="103" t="str">
        <f t="shared" si="41"/>
        <v/>
      </c>
      <c r="Y125" s="103" t="str">
        <f t="shared" si="42"/>
        <v/>
      </c>
      <c r="Z125" s="104" t="str">
        <f t="shared" si="49"/>
        <v/>
      </c>
      <c r="AA125" s="104" t="str">
        <f t="shared" si="43"/>
        <v/>
      </c>
      <c r="AB125" s="104" t="str">
        <f t="shared" si="44"/>
        <v/>
      </c>
      <c r="AC125" s="104" t="str">
        <f t="shared" si="45"/>
        <v/>
      </c>
      <c r="AD125" s="70"/>
      <c r="AE125" s="107" t="str">
        <f t="shared" si="46"/>
        <v/>
      </c>
      <c r="AF125" s="108" t="str">
        <f t="shared" si="47"/>
        <v/>
      </c>
      <c r="AG125" s="72"/>
      <c r="AH125" s="110" t="str">
        <f t="shared" si="48"/>
        <v/>
      </c>
    </row>
    <row r="126" spans="1:34" x14ac:dyDescent="0.35">
      <c r="A126" s="66">
        <f t="shared" si="35"/>
        <v>0</v>
      </c>
      <c r="B126" s="66">
        <f t="shared" si="36"/>
        <v>0</v>
      </c>
      <c r="C126" s="67">
        <f t="shared" si="37"/>
        <v>0</v>
      </c>
      <c r="D126" s="68"/>
      <c r="E126" s="69"/>
      <c r="F126" s="70"/>
      <c r="G126" s="70"/>
      <c r="H126" s="100" t="str">
        <f t="shared" si="39"/>
        <v/>
      </c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103" t="str">
        <f t="shared" si="40"/>
        <v/>
      </c>
      <c r="X126" s="103" t="str">
        <f t="shared" si="41"/>
        <v/>
      </c>
      <c r="Y126" s="103" t="str">
        <f t="shared" si="42"/>
        <v/>
      </c>
      <c r="Z126" s="104" t="str">
        <f t="shared" si="49"/>
        <v/>
      </c>
      <c r="AA126" s="104" t="str">
        <f t="shared" si="43"/>
        <v/>
      </c>
      <c r="AB126" s="104" t="str">
        <f t="shared" si="44"/>
        <v/>
      </c>
      <c r="AC126" s="104" t="str">
        <f t="shared" si="45"/>
        <v/>
      </c>
      <c r="AD126" s="70"/>
      <c r="AE126" s="107" t="str">
        <f t="shared" si="46"/>
        <v/>
      </c>
      <c r="AF126" s="108" t="str">
        <f t="shared" si="47"/>
        <v/>
      </c>
      <c r="AG126" s="72"/>
      <c r="AH126" s="110" t="str">
        <f t="shared" si="48"/>
        <v/>
      </c>
    </row>
    <row r="127" spans="1:34" x14ac:dyDescent="0.35">
      <c r="A127" s="66">
        <f t="shared" si="35"/>
        <v>0</v>
      </c>
      <c r="B127" s="66">
        <f t="shared" si="36"/>
        <v>0</v>
      </c>
      <c r="C127" s="67">
        <f t="shared" si="37"/>
        <v>0</v>
      </c>
      <c r="D127" s="68"/>
      <c r="E127" s="69"/>
      <c r="F127" s="70"/>
      <c r="G127" s="70"/>
      <c r="H127" s="100" t="str">
        <f t="shared" si="39"/>
        <v/>
      </c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103" t="str">
        <f t="shared" si="40"/>
        <v/>
      </c>
      <c r="X127" s="103" t="str">
        <f t="shared" si="41"/>
        <v/>
      </c>
      <c r="Y127" s="103" t="str">
        <f t="shared" si="42"/>
        <v/>
      </c>
      <c r="Z127" s="104" t="str">
        <f t="shared" si="49"/>
        <v/>
      </c>
      <c r="AA127" s="104" t="str">
        <f t="shared" si="43"/>
        <v/>
      </c>
      <c r="AB127" s="104" t="str">
        <f t="shared" si="44"/>
        <v/>
      </c>
      <c r="AC127" s="104" t="str">
        <f t="shared" si="45"/>
        <v/>
      </c>
      <c r="AD127" s="70"/>
      <c r="AE127" s="107" t="str">
        <f t="shared" si="46"/>
        <v/>
      </c>
      <c r="AF127" s="108" t="str">
        <f t="shared" si="47"/>
        <v/>
      </c>
      <c r="AG127" s="72"/>
      <c r="AH127" s="110" t="str">
        <f t="shared" si="48"/>
        <v/>
      </c>
    </row>
    <row r="128" spans="1:34" x14ac:dyDescent="0.35">
      <c r="A128" s="66">
        <f t="shared" si="35"/>
        <v>0</v>
      </c>
      <c r="B128" s="66">
        <f t="shared" si="36"/>
        <v>0</v>
      </c>
      <c r="C128" s="67">
        <f t="shared" si="37"/>
        <v>0</v>
      </c>
      <c r="D128" s="68"/>
      <c r="E128" s="69"/>
      <c r="F128" s="70"/>
      <c r="G128" s="70"/>
      <c r="H128" s="100" t="str">
        <f t="shared" si="39"/>
        <v/>
      </c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103" t="str">
        <f t="shared" si="40"/>
        <v/>
      </c>
      <c r="X128" s="103" t="str">
        <f t="shared" si="41"/>
        <v/>
      </c>
      <c r="Y128" s="103" t="str">
        <f t="shared" si="42"/>
        <v/>
      </c>
      <c r="Z128" s="104" t="str">
        <f t="shared" si="49"/>
        <v/>
      </c>
      <c r="AA128" s="104" t="str">
        <f t="shared" si="43"/>
        <v/>
      </c>
      <c r="AB128" s="104" t="str">
        <f t="shared" si="44"/>
        <v/>
      </c>
      <c r="AC128" s="104" t="str">
        <f t="shared" si="45"/>
        <v/>
      </c>
      <c r="AD128" s="70"/>
      <c r="AE128" s="107" t="str">
        <f t="shared" si="46"/>
        <v/>
      </c>
      <c r="AF128" s="108" t="str">
        <f t="shared" si="47"/>
        <v/>
      </c>
      <c r="AG128" s="72"/>
      <c r="AH128" s="110" t="str">
        <f t="shared" si="48"/>
        <v/>
      </c>
    </row>
    <row r="129" spans="1:34" x14ac:dyDescent="0.35">
      <c r="A129" s="66">
        <f t="shared" si="35"/>
        <v>0</v>
      </c>
      <c r="B129" s="66">
        <f t="shared" si="36"/>
        <v>0</v>
      </c>
      <c r="C129" s="67">
        <f t="shared" si="37"/>
        <v>0</v>
      </c>
      <c r="D129" s="68"/>
      <c r="E129" s="69"/>
      <c r="F129" s="70"/>
      <c r="G129" s="70"/>
      <c r="H129" s="100" t="str">
        <f t="shared" si="39"/>
        <v/>
      </c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103" t="str">
        <f t="shared" si="40"/>
        <v/>
      </c>
      <c r="X129" s="103" t="str">
        <f t="shared" si="41"/>
        <v/>
      </c>
      <c r="Y129" s="103" t="str">
        <f t="shared" si="42"/>
        <v/>
      </c>
      <c r="Z129" s="104" t="str">
        <f t="shared" si="49"/>
        <v/>
      </c>
      <c r="AA129" s="104" t="str">
        <f t="shared" si="43"/>
        <v/>
      </c>
      <c r="AB129" s="104" t="str">
        <f t="shared" si="44"/>
        <v/>
      </c>
      <c r="AC129" s="104" t="str">
        <f t="shared" si="45"/>
        <v/>
      </c>
      <c r="AD129" s="70"/>
      <c r="AE129" s="107" t="str">
        <f t="shared" si="46"/>
        <v/>
      </c>
      <c r="AF129" s="108" t="str">
        <f t="shared" si="47"/>
        <v/>
      </c>
      <c r="AG129" s="72"/>
      <c r="AH129" s="110" t="str">
        <f t="shared" si="48"/>
        <v/>
      </c>
    </row>
    <row r="130" spans="1:34" x14ac:dyDescent="0.35">
      <c r="A130" s="66">
        <f t="shared" si="35"/>
        <v>0</v>
      </c>
      <c r="B130" s="66">
        <f t="shared" si="36"/>
        <v>0</v>
      </c>
      <c r="C130" s="67">
        <f t="shared" si="37"/>
        <v>0</v>
      </c>
      <c r="D130" s="68"/>
      <c r="E130" s="69"/>
      <c r="F130" s="70"/>
      <c r="G130" s="70"/>
      <c r="H130" s="100" t="str">
        <f t="shared" si="39"/>
        <v/>
      </c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103" t="str">
        <f t="shared" si="40"/>
        <v/>
      </c>
      <c r="X130" s="103" t="str">
        <f t="shared" si="41"/>
        <v/>
      </c>
      <c r="Y130" s="103" t="str">
        <f t="shared" si="42"/>
        <v/>
      </c>
      <c r="Z130" s="104" t="str">
        <f t="shared" si="49"/>
        <v/>
      </c>
      <c r="AA130" s="104" t="str">
        <f t="shared" si="43"/>
        <v/>
      </c>
      <c r="AB130" s="104" t="str">
        <f t="shared" si="44"/>
        <v/>
      </c>
      <c r="AC130" s="104" t="str">
        <f t="shared" si="45"/>
        <v/>
      </c>
      <c r="AD130" s="70"/>
      <c r="AE130" s="107" t="str">
        <f t="shared" si="46"/>
        <v/>
      </c>
      <c r="AF130" s="108" t="str">
        <f t="shared" si="47"/>
        <v/>
      </c>
      <c r="AG130" s="72"/>
      <c r="AH130" s="110" t="str">
        <f t="shared" si="48"/>
        <v/>
      </c>
    </row>
    <row r="131" spans="1:34" x14ac:dyDescent="0.35">
      <c r="A131" s="66">
        <f t="shared" si="35"/>
        <v>0</v>
      </c>
      <c r="B131" s="66">
        <f t="shared" si="36"/>
        <v>0</v>
      </c>
      <c r="C131" s="67">
        <f t="shared" si="37"/>
        <v>0</v>
      </c>
      <c r="D131" s="68"/>
      <c r="E131" s="69"/>
      <c r="F131" s="70"/>
      <c r="G131" s="70"/>
      <c r="H131" s="100" t="str">
        <f t="shared" si="39"/>
        <v/>
      </c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103" t="str">
        <f t="shared" si="40"/>
        <v/>
      </c>
      <c r="X131" s="103" t="str">
        <f t="shared" si="41"/>
        <v/>
      </c>
      <c r="Y131" s="103" t="str">
        <f t="shared" si="42"/>
        <v/>
      </c>
      <c r="Z131" s="104" t="str">
        <f t="shared" si="49"/>
        <v/>
      </c>
      <c r="AA131" s="104" t="str">
        <f t="shared" si="43"/>
        <v/>
      </c>
      <c r="AB131" s="104" t="str">
        <f t="shared" si="44"/>
        <v/>
      </c>
      <c r="AC131" s="104" t="str">
        <f t="shared" si="45"/>
        <v/>
      </c>
      <c r="AD131" s="70"/>
      <c r="AE131" s="107" t="str">
        <f t="shared" si="46"/>
        <v/>
      </c>
      <c r="AF131" s="108" t="str">
        <f t="shared" si="47"/>
        <v/>
      </c>
      <c r="AG131" s="72"/>
      <c r="AH131" s="110" t="str">
        <f t="shared" si="48"/>
        <v/>
      </c>
    </row>
    <row r="132" spans="1:34" x14ac:dyDescent="0.35">
      <c r="A132" s="66">
        <f t="shared" si="35"/>
        <v>0</v>
      </c>
      <c r="B132" s="66">
        <f t="shared" si="36"/>
        <v>0</v>
      </c>
      <c r="C132" s="67">
        <f t="shared" si="37"/>
        <v>0</v>
      </c>
      <c r="D132" s="68"/>
      <c r="E132" s="69"/>
      <c r="F132" s="70"/>
      <c r="G132" s="70"/>
      <c r="H132" s="100" t="str">
        <f t="shared" si="39"/>
        <v/>
      </c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103" t="str">
        <f t="shared" si="40"/>
        <v/>
      </c>
      <c r="X132" s="103" t="str">
        <f t="shared" si="41"/>
        <v/>
      </c>
      <c r="Y132" s="103" t="str">
        <f t="shared" si="42"/>
        <v/>
      </c>
      <c r="Z132" s="104" t="str">
        <f t="shared" si="49"/>
        <v/>
      </c>
      <c r="AA132" s="104" t="str">
        <f t="shared" si="43"/>
        <v/>
      </c>
      <c r="AB132" s="104" t="str">
        <f t="shared" si="44"/>
        <v/>
      </c>
      <c r="AC132" s="104" t="str">
        <f t="shared" si="45"/>
        <v/>
      </c>
      <c r="AD132" s="70"/>
      <c r="AE132" s="107" t="str">
        <f t="shared" si="46"/>
        <v/>
      </c>
      <c r="AF132" s="108" t="str">
        <f t="shared" si="47"/>
        <v/>
      </c>
      <c r="AG132" s="72"/>
      <c r="AH132" s="110" t="str">
        <f t="shared" si="48"/>
        <v/>
      </c>
    </row>
    <row r="133" spans="1:34" x14ac:dyDescent="0.35">
      <c r="A133" s="66">
        <f t="shared" si="35"/>
        <v>0</v>
      </c>
      <c r="B133" s="66">
        <f t="shared" si="36"/>
        <v>0</v>
      </c>
      <c r="C133" s="67">
        <f t="shared" si="37"/>
        <v>0</v>
      </c>
      <c r="D133" s="68"/>
      <c r="E133" s="69"/>
      <c r="F133" s="70"/>
      <c r="G133" s="70"/>
      <c r="H133" s="100" t="str">
        <f t="shared" si="39"/>
        <v/>
      </c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103" t="str">
        <f t="shared" si="40"/>
        <v/>
      </c>
      <c r="X133" s="103" t="str">
        <f t="shared" si="41"/>
        <v/>
      </c>
      <c r="Y133" s="103" t="str">
        <f t="shared" si="42"/>
        <v/>
      </c>
      <c r="Z133" s="104" t="str">
        <f t="shared" si="49"/>
        <v/>
      </c>
      <c r="AA133" s="104" t="str">
        <f t="shared" si="43"/>
        <v/>
      </c>
      <c r="AB133" s="104" t="str">
        <f t="shared" si="44"/>
        <v/>
      </c>
      <c r="AC133" s="104" t="str">
        <f t="shared" si="45"/>
        <v/>
      </c>
      <c r="AD133" s="70"/>
      <c r="AE133" s="107" t="str">
        <f t="shared" si="46"/>
        <v/>
      </c>
      <c r="AF133" s="108" t="str">
        <f t="shared" si="47"/>
        <v/>
      </c>
      <c r="AG133" s="72"/>
      <c r="AH133" s="110" t="str">
        <f t="shared" si="48"/>
        <v/>
      </c>
    </row>
    <row r="134" spans="1:34" x14ac:dyDescent="0.35">
      <c r="A134" s="66">
        <f t="shared" si="35"/>
        <v>0</v>
      </c>
      <c r="B134" s="66">
        <f t="shared" si="36"/>
        <v>0</v>
      </c>
      <c r="C134" s="67">
        <f t="shared" si="37"/>
        <v>0</v>
      </c>
      <c r="D134" s="68"/>
      <c r="E134" s="69"/>
      <c r="F134" s="70"/>
      <c r="G134" s="70"/>
      <c r="H134" s="100" t="str">
        <f t="shared" si="39"/>
        <v/>
      </c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103" t="str">
        <f t="shared" si="40"/>
        <v/>
      </c>
      <c r="X134" s="103" t="str">
        <f t="shared" si="41"/>
        <v/>
      </c>
      <c r="Y134" s="103" t="str">
        <f t="shared" si="42"/>
        <v/>
      </c>
      <c r="Z134" s="104" t="str">
        <f t="shared" si="49"/>
        <v/>
      </c>
      <c r="AA134" s="104" t="str">
        <f t="shared" si="43"/>
        <v/>
      </c>
      <c r="AB134" s="104" t="str">
        <f t="shared" si="44"/>
        <v/>
      </c>
      <c r="AC134" s="104" t="str">
        <f t="shared" si="45"/>
        <v/>
      </c>
      <c r="AD134" s="70"/>
      <c r="AE134" s="107" t="str">
        <f t="shared" si="46"/>
        <v/>
      </c>
      <c r="AF134" s="108" t="str">
        <f t="shared" si="47"/>
        <v/>
      </c>
      <c r="AG134" s="72"/>
      <c r="AH134" s="110" t="str">
        <f t="shared" si="48"/>
        <v/>
      </c>
    </row>
    <row r="135" spans="1:34" x14ac:dyDescent="0.35">
      <c r="A135" s="66">
        <f t="shared" si="35"/>
        <v>0</v>
      </c>
      <c r="B135" s="66">
        <f t="shared" si="36"/>
        <v>0</v>
      </c>
      <c r="C135" s="67">
        <f t="shared" si="37"/>
        <v>0</v>
      </c>
      <c r="D135" s="68"/>
      <c r="E135" s="69"/>
      <c r="F135" s="70"/>
      <c r="G135" s="70"/>
      <c r="H135" s="100" t="str">
        <f t="shared" si="39"/>
        <v/>
      </c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103" t="str">
        <f t="shared" si="40"/>
        <v/>
      </c>
      <c r="X135" s="103" t="str">
        <f t="shared" si="41"/>
        <v/>
      </c>
      <c r="Y135" s="103" t="str">
        <f t="shared" si="42"/>
        <v/>
      </c>
      <c r="Z135" s="104" t="str">
        <f t="shared" si="49"/>
        <v/>
      </c>
      <c r="AA135" s="104" t="str">
        <f t="shared" si="43"/>
        <v/>
      </c>
      <c r="AB135" s="104" t="str">
        <f t="shared" si="44"/>
        <v/>
      </c>
      <c r="AC135" s="104" t="str">
        <f t="shared" si="45"/>
        <v/>
      </c>
      <c r="AD135" s="70"/>
      <c r="AE135" s="107" t="str">
        <f t="shared" si="46"/>
        <v/>
      </c>
      <c r="AF135" s="108" t="str">
        <f t="shared" si="47"/>
        <v/>
      </c>
      <c r="AG135" s="72"/>
      <c r="AH135" s="110" t="str">
        <f t="shared" si="48"/>
        <v/>
      </c>
    </row>
    <row r="136" spans="1:34" x14ac:dyDescent="0.35">
      <c r="A136" s="66">
        <f t="shared" si="35"/>
        <v>0</v>
      </c>
      <c r="B136" s="66">
        <f t="shared" si="36"/>
        <v>0</v>
      </c>
      <c r="C136" s="67">
        <f t="shared" si="37"/>
        <v>0</v>
      </c>
      <c r="D136" s="68"/>
      <c r="E136" s="69"/>
      <c r="F136" s="70"/>
      <c r="G136" s="70"/>
      <c r="H136" s="100" t="str">
        <f t="shared" si="39"/>
        <v/>
      </c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103" t="str">
        <f t="shared" si="40"/>
        <v/>
      </c>
      <c r="X136" s="103" t="str">
        <f t="shared" si="41"/>
        <v/>
      </c>
      <c r="Y136" s="103" t="str">
        <f t="shared" si="42"/>
        <v/>
      </c>
      <c r="Z136" s="104" t="str">
        <f t="shared" si="49"/>
        <v/>
      </c>
      <c r="AA136" s="104" t="str">
        <f t="shared" si="43"/>
        <v/>
      </c>
      <c r="AB136" s="104" t="str">
        <f t="shared" si="44"/>
        <v/>
      </c>
      <c r="AC136" s="104" t="str">
        <f t="shared" si="45"/>
        <v/>
      </c>
      <c r="AD136" s="70"/>
      <c r="AE136" s="107" t="str">
        <f t="shared" si="46"/>
        <v/>
      </c>
      <c r="AF136" s="108" t="str">
        <f t="shared" si="47"/>
        <v/>
      </c>
      <c r="AG136" s="72"/>
      <c r="AH136" s="110" t="str">
        <f t="shared" si="48"/>
        <v/>
      </c>
    </row>
    <row r="137" spans="1:34" x14ac:dyDescent="0.35">
      <c r="A137" s="66">
        <f t="shared" si="35"/>
        <v>0</v>
      </c>
      <c r="B137" s="66">
        <f t="shared" si="36"/>
        <v>0</v>
      </c>
      <c r="C137" s="67">
        <f t="shared" si="37"/>
        <v>0</v>
      </c>
      <c r="D137" s="68"/>
      <c r="E137" s="69"/>
      <c r="F137" s="70"/>
      <c r="G137" s="70"/>
      <c r="H137" s="100" t="str">
        <f t="shared" si="39"/>
        <v/>
      </c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103" t="str">
        <f t="shared" si="40"/>
        <v/>
      </c>
      <c r="X137" s="103" t="str">
        <f t="shared" si="41"/>
        <v/>
      </c>
      <c r="Y137" s="103" t="str">
        <f t="shared" si="42"/>
        <v/>
      </c>
      <c r="Z137" s="104" t="str">
        <f t="shared" si="49"/>
        <v/>
      </c>
      <c r="AA137" s="104" t="str">
        <f t="shared" si="43"/>
        <v/>
      </c>
      <c r="AB137" s="104" t="str">
        <f t="shared" si="44"/>
        <v/>
      </c>
      <c r="AC137" s="104" t="str">
        <f t="shared" si="45"/>
        <v/>
      </c>
      <c r="AD137" s="70"/>
      <c r="AE137" s="107" t="str">
        <f t="shared" si="46"/>
        <v/>
      </c>
      <c r="AF137" s="108" t="str">
        <f t="shared" si="47"/>
        <v/>
      </c>
      <c r="AG137" s="72"/>
      <c r="AH137" s="110" t="str">
        <f t="shared" si="48"/>
        <v/>
      </c>
    </row>
    <row r="138" spans="1:34" x14ac:dyDescent="0.35">
      <c r="A138" s="66">
        <f t="shared" si="35"/>
        <v>0</v>
      </c>
      <c r="B138" s="66">
        <f t="shared" si="36"/>
        <v>0</v>
      </c>
      <c r="C138" s="67">
        <f t="shared" si="37"/>
        <v>0</v>
      </c>
      <c r="D138" s="68"/>
      <c r="E138" s="69"/>
      <c r="F138" s="70"/>
      <c r="G138" s="70"/>
      <c r="H138" s="100" t="str">
        <f t="shared" si="39"/>
        <v/>
      </c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103" t="str">
        <f t="shared" si="40"/>
        <v/>
      </c>
      <c r="X138" s="103" t="str">
        <f t="shared" si="41"/>
        <v/>
      </c>
      <c r="Y138" s="103" t="str">
        <f t="shared" si="42"/>
        <v/>
      </c>
      <c r="Z138" s="104" t="str">
        <f t="shared" si="49"/>
        <v/>
      </c>
      <c r="AA138" s="104" t="str">
        <f t="shared" si="43"/>
        <v/>
      </c>
      <c r="AB138" s="104" t="str">
        <f t="shared" si="44"/>
        <v/>
      </c>
      <c r="AC138" s="104" t="str">
        <f t="shared" si="45"/>
        <v/>
      </c>
      <c r="AD138" s="70"/>
      <c r="AE138" s="107" t="str">
        <f t="shared" si="46"/>
        <v/>
      </c>
      <c r="AF138" s="108" t="str">
        <f t="shared" si="47"/>
        <v/>
      </c>
      <c r="AG138" s="72"/>
      <c r="AH138" s="110" t="str">
        <f t="shared" si="48"/>
        <v/>
      </c>
    </row>
    <row r="139" spans="1:34" x14ac:dyDescent="0.35">
      <c r="A139" s="66">
        <f t="shared" si="35"/>
        <v>0</v>
      </c>
      <c r="B139" s="66">
        <f t="shared" si="36"/>
        <v>0</v>
      </c>
      <c r="C139" s="67">
        <f t="shared" si="37"/>
        <v>0</v>
      </c>
      <c r="D139" s="68"/>
      <c r="E139" s="69"/>
      <c r="F139" s="70"/>
      <c r="G139" s="70"/>
      <c r="H139" s="100" t="str">
        <f t="shared" si="39"/>
        <v/>
      </c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103" t="str">
        <f t="shared" si="40"/>
        <v/>
      </c>
      <c r="X139" s="103" t="str">
        <f t="shared" si="41"/>
        <v/>
      </c>
      <c r="Y139" s="103" t="str">
        <f t="shared" si="42"/>
        <v/>
      </c>
      <c r="Z139" s="104" t="str">
        <f t="shared" si="49"/>
        <v/>
      </c>
      <c r="AA139" s="104" t="str">
        <f t="shared" si="43"/>
        <v/>
      </c>
      <c r="AB139" s="104" t="str">
        <f t="shared" si="44"/>
        <v/>
      </c>
      <c r="AC139" s="104" t="str">
        <f t="shared" si="45"/>
        <v/>
      </c>
      <c r="AD139" s="70"/>
      <c r="AE139" s="107" t="str">
        <f t="shared" si="46"/>
        <v/>
      </c>
      <c r="AF139" s="108" t="str">
        <f t="shared" si="47"/>
        <v/>
      </c>
      <c r="AG139" s="72"/>
      <c r="AH139" s="110" t="str">
        <f t="shared" si="48"/>
        <v/>
      </c>
    </row>
    <row r="140" spans="1:34" x14ac:dyDescent="0.35">
      <c r="A140" s="66">
        <f t="shared" si="35"/>
        <v>0</v>
      </c>
      <c r="B140" s="66">
        <f t="shared" si="36"/>
        <v>0</v>
      </c>
      <c r="C140" s="67">
        <f t="shared" si="37"/>
        <v>0</v>
      </c>
      <c r="D140" s="68"/>
      <c r="E140" s="69"/>
      <c r="F140" s="70"/>
      <c r="G140" s="70"/>
      <c r="H140" s="100" t="str">
        <f t="shared" si="39"/>
        <v/>
      </c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103" t="str">
        <f t="shared" si="40"/>
        <v/>
      </c>
      <c r="X140" s="103" t="str">
        <f t="shared" si="41"/>
        <v/>
      </c>
      <c r="Y140" s="103" t="str">
        <f t="shared" si="42"/>
        <v/>
      </c>
      <c r="Z140" s="104" t="str">
        <f t="shared" si="49"/>
        <v/>
      </c>
      <c r="AA140" s="104" t="str">
        <f t="shared" si="43"/>
        <v/>
      </c>
      <c r="AB140" s="104" t="str">
        <f t="shared" si="44"/>
        <v/>
      </c>
      <c r="AC140" s="104" t="str">
        <f t="shared" si="45"/>
        <v/>
      </c>
      <c r="AD140" s="70"/>
      <c r="AE140" s="107" t="str">
        <f t="shared" si="46"/>
        <v/>
      </c>
      <c r="AF140" s="108" t="str">
        <f t="shared" si="47"/>
        <v/>
      </c>
      <c r="AG140" s="72"/>
      <c r="AH140" s="110" t="str">
        <f t="shared" si="48"/>
        <v/>
      </c>
    </row>
    <row r="141" spans="1:34" x14ac:dyDescent="0.35">
      <c r="A141" s="66">
        <f t="shared" si="35"/>
        <v>0</v>
      </c>
      <c r="B141" s="66">
        <f t="shared" si="36"/>
        <v>0</v>
      </c>
      <c r="C141" s="67">
        <f t="shared" si="37"/>
        <v>0</v>
      </c>
      <c r="D141" s="68"/>
      <c r="E141" s="69"/>
      <c r="F141" s="70"/>
      <c r="G141" s="70"/>
      <c r="H141" s="100" t="str">
        <f t="shared" si="39"/>
        <v/>
      </c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103" t="str">
        <f t="shared" si="40"/>
        <v/>
      </c>
      <c r="X141" s="103" t="str">
        <f t="shared" si="41"/>
        <v/>
      </c>
      <c r="Y141" s="103" t="str">
        <f t="shared" si="42"/>
        <v/>
      </c>
      <c r="Z141" s="104" t="str">
        <f t="shared" si="49"/>
        <v/>
      </c>
      <c r="AA141" s="104" t="str">
        <f t="shared" si="43"/>
        <v/>
      </c>
      <c r="AB141" s="104" t="str">
        <f t="shared" si="44"/>
        <v/>
      </c>
      <c r="AC141" s="104" t="str">
        <f t="shared" si="45"/>
        <v/>
      </c>
      <c r="AD141" s="70"/>
      <c r="AE141" s="107" t="str">
        <f t="shared" si="46"/>
        <v/>
      </c>
      <c r="AF141" s="108" t="str">
        <f t="shared" si="47"/>
        <v/>
      </c>
      <c r="AG141" s="72"/>
      <c r="AH141" s="110" t="str">
        <f t="shared" si="48"/>
        <v/>
      </c>
    </row>
    <row r="142" spans="1:34" x14ac:dyDescent="0.35">
      <c r="A142" s="66">
        <f t="shared" si="35"/>
        <v>0</v>
      </c>
      <c r="B142" s="66">
        <f t="shared" si="36"/>
        <v>0</v>
      </c>
      <c r="C142" s="67">
        <f t="shared" si="37"/>
        <v>0</v>
      </c>
      <c r="D142" s="68"/>
      <c r="E142" s="69"/>
      <c r="F142" s="70"/>
      <c r="G142" s="70"/>
      <c r="H142" s="100" t="str">
        <f t="shared" si="39"/>
        <v/>
      </c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103" t="str">
        <f t="shared" si="40"/>
        <v/>
      </c>
      <c r="X142" s="103" t="str">
        <f t="shared" si="41"/>
        <v/>
      </c>
      <c r="Y142" s="103" t="str">
        <f t="shared" si="42"/>
        <v/>
      </c>
      <c r="Z142" s="104" t="str">
        <f t="shared" si="49"/>
        <v/>
      </c>
      <c r="AA142" s="104" t="str">
        <f t="shared" si="43"/>
        <v/>
      </c>
      <c r="AB142" s="104" t="str">
        <f t="shared" si="44"/>
        <v/>
      </c>
      <c r="AC142" s="104" t="str">
        <f t="shared" si="45"/>
        <v/>
      </c>
      <c r="AD142" s="70"/>
      <c r="AE142" s="107" t="str">
        <f t="shared" si="46"/>
        <v/>
      </c>
      <c r="AF142" s="108" t="str">
        <f t="shared" si="47"/>
        <v/>
      </c>
      <c r="AG142" s="72"/>
      <c r="AH142" s="110" t="str">
        <f t="shared" si="48"/>
        <v/>
      </c>
    </row>
    <row r="143" spans="1:34" x14ac:dyDescent="0.35">
      <c r="A143" s="66">
        <f t="shared" si="35"/>
        <v>0</v>
      </c>
      <c r="B143" s="66">
        <f t="shared" si="36"/>
        <v>0</v>
      </c>
      <c r="C143" s="67">
        <f t="shared" si="37"/>
        <v>0</v>
      </c>
      <c r="D143" s="68"/>
      <c r="E143" s="69"/>
      <c r="F143" s="70"/>
      <c r="G143" s="70"/>
      <c r="H143" s="100" t="str">
        <f t="shared" si="39"/>
        <v/>
      </c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103" t="str">
        <f t="shared" si="40"/>
        <v/>
      </c>
      <c r="X143" s="103" t="str">
        <f t="shared" si="41"/>
        <v/>
      </c>
      <c r="Y143" s="103" t="str">
        <f t="shared" si="42"/>
        <v/>
      </c>
      <c r="Z143" s="104" t="str">
        <f t="shared" si="49"/>
        <v/>
      </c>
      <c r="AA143" s="104" t="str">
        <f t="shared" si="43"/>
        <v/>
      </c>
      <c r="AB143" s="104" t="str">
        <f t="shared" si="44"/>
        <v/>
      </c>
      <c r="AC143" s="104" t="str">
        <f t="shared" si="45"/>
        <v/>
      </c>
      <c r="AD143" s="70"/>
      <c r="AE143" s="107" t="str">
        <f t="shared" si="46"/>
        <v/>
      </c>
      <c r="AF143" s="108" t="str">
        <f t="shared" si="47"/>
        <v/>
      </c>
      <c r="AG143" s="72"/>
      <c r="AH143" s="110" t="str">
        <f t="shared" si="48"/>
        <v/>
      </c>
    </row>
    <row r="144" spans="1:34" x14ac:dyDescent="0.35">
      <c r="A144" s="66">
        <f t="shared" si="35"/>
        <v>0</v>
      </c>
      <c r="B144" s="66">
        <f t="shared" si="36"/>
        <v>0</v>
      </c>
      <c r="C144" s="67">
        <f t="shared" si="37"/>
        <v>0</v>
      </c>
      <c r="D144" s="68"/>
      <c r="E144" s="69"/>
      <c r="F144" s="70"/>
      <c r="G144" s="70"/>
      <c r="H144" s="100" t="str">
        <f t="shared" si="39"/>
        <v/>
      </c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103" t="str">
        <f t="shared" si="40"/>
        <v/>
      </c>
      <c r="X144" s="103" t="str">
        <f t="shared" si="41"/>
        <v/>
      </c>
      <c r="Y144" s="103" t="str">
        <f t="shared" si="42"/>
        <v/>
      </c>
      <c r="Z144" s="104" t="str">
        <f t="shared" si="49"/>
        <v/>
      </c>
      <c r="AA144" s="104" t="str">
        <f t="shared" si="43"/>
        <v/>
      </c>
      <c r="AB144" s="104" t="str">
        <f t="shared" si="44"/>
        <v/>
      </c>
      <c r="AC144" s="104" t="str">
        <f t="shared" si="45"/>
        <v/>
      </c>
      <c r="AD144" s="70"/>
      <c r="AE144" s="107" t="str">
        <f t="shared" si="46"/>
        <v/>
      </c>
      <c r="AF144" s="108" t="str">
        <f t="shared" si="47"/>
        <v/>
      </c>
      <c r="AG144" s="72"/>
      <c r="AH144" s="110" t="str">
        <f t="shared" si="48"/>
        <v/>
      </c>
    </row>
    <row r="145" spans="1:34" x14ac:dyDescent="0.35">
      <c r="A145" s="66">
        <f t="shared" si="35"/>
        <v>0</v>
      </c>
      <c r="B145" s="66">
        <f t="shared" si="36"/>
        <v>0</v>
      </c>
      <c r="C145" s="67">
        <f t="shared" si="37"/>
        <v>0</v>
      </c>
      <c r="D145" s="68"/>
      <c r="E145" s="69"/>
      <c r="F145" s="70"/>
      <c r="G145" s="70"/>
      <c r="H145" s="100" t="str">
        <f t="shared" si="39"/>
        <v/>
      </c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103" t="str">
        <f t="shared" si="40"/>
        <v/>
      </c>
      <c r="X145" s="103" t="str">
        <f t="shared" si="41"/>
        <v/>
      </c>
      <c r="Y145" s="103" t="str">
        <f t="shared" si="42"/>
        <v/>
      </c>
      <c r="Z145" s="104" t="str">
        <f t="shared" si="49"/>
        <v/>
      </c>
      <c r="AA145" s="104" t="str">
        <f t="shared" si="43"/>
        <v/>
      </c>
      <c r="AB145" s="104" t="str">
        <f t="shared" si="44"/>
        <v/>
      </c>
      <c r="AC145" s="104" t="str">
        <f t="shared" si="45"/>
        <v/>
      </c>
      <c r="AD145" s="70"/>
      <c r="AE145" s="107" t="str">
        <f t="shared" si="46"/>
        <v/>
      </c>
      <c r="AF145" s="108" t="str">
        <f t="shared" si="47"/>
        <v/>
      </c>
      <c r="AG145" s="72"/>
      <c r="AH145" s="110" t="str">
        <f t="shared" si="48"/>
        <v/>
      </c>
    </row>
    <row r="146" spans="1:34" x14ac:dyDescent="0.35">
      <c r="A146" s="66">
        <f t="shared" si="35"/>
        <v>0</v>
      </c>
      <c r="B146" s="66">
        <f t="shared" si="36"/>
        <v>0</v>
      </c>
      <c r="C146" s="67">
        <f t="shared" si="37"/>
        <v>0</v>
      </c>
      <c r="D146" s="68"/>
      <c r="E146" s="69"/>
      <c r="F146" s="70"/>
      <c r="G146" s="70"/>
      <c r="H146" s="100" t="str">
        <f t="shared" si="39"/>
        <v/>
      </c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103" t="str">
        <f t="shared" si="40"/>
        <v/>
      </c>
      <c r="X146" s="103" t="str">
        <f t="shared" si="41"/>
        <v/>
      </c>
      <c r="Y146" s="103" t="str">
        <f t="shared" si="42"/>
        <v/>
      </c>
      <c r="Z146" s="104" t="str">
        <f t="shared" si="49"/>
        <v/>
      </c>
      <c r="AA146" s="104" t="str">
        <f t="shared" si="43"/>
        <v/>
      </c>
      <c r="AB146" s="104" t="str">
        <f t="shared" si="44"/>
        <v/>
      </c>
      <c r="AC146" s="104" t="str">
        <f t="shared" si="45"/>
        <v/>
      </c>
      <c r="AD146" s="70"/>
      <c r="AE146" s="107" t="str">
        <f t="shared" si="46"/>
        <v/>
      </c>
      <c r="AF146" s="108" t="str">
        <f t="shared" si="47"/>
        <v/>
      </c>
      <c r="AG146" s="72"/>
      <c r="AH146" s="110" t="str">
        <f t="shared" si="48"/>
        <v/>
      </c>
    </row>
    <row r="147" spans="1:34" x14ac:dyDescent="0.35">
      <c r="A147" s="66">
        <f t="shared" si="35"/>
        <v>0</v>
      </c>
      <c r="B147" s="66">
        <f t="shared" si="36"/>
        <v>0</v>
      </c>
      <c r="C147" s="67">
        <f t="shared" si="37"/>
        <v>0</v>
      </c>
      <c r="D147" s="68"/>
      <c r="E147" s="69"/>
      <c r="F147" s="70"/>
      <c r="G147" s="70"/>
      <c r="H147" s="100" t="str">
        <f t="shared" si="39"/>
        <v/>
      </c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103" t="str">
        <f t="shared" si="40"/>
        <v/>
      </c>
      <c r="X147" s="103" t="str">
        <f t="shared" si="41"/>
        <v/>
      </c>
      <c r="Y147" s="103" t="str">
        <f t="shared" si="42"/>
        <v/>
      </c>
      <c r="Z147" s="104" t="str">
        <f t="shared" si="49"/>
        <v/>
      </c>
      <c r="AA147" s="104" t="str">
        <f t="shared" si="43"/>
        <v/>
      </c>
      <c r="AB147" s="104" t="str">
        <f t="shared" si="44"/>
        <v/>
      </c>
      <c r="AC147" s="104" t="str">
        <f t="shared" si="45"/>
        <v/>
      </c>
      <c r="AD147" s="70"/>
      <c r="AE147" s="107" t="str">
        <f t="shared" si="46"/>
        <v/>
      </c>
      <c r="AF147" s="108" t="str">
        <f t="shared" si="47"/>
        <v/>
      </c>
      <c r="AG147" s="72"/>
      <c r="AH147" s="110" t="str">
        <f t="shared" si="48"/>
        <v/>
      </c>
    </row>
    <row r="148" spans="1:34" x14ac:dyDescent="0.35">
      <c r="A148" s="66">
        <f t="shared" si="35"/>
        <v>0</v>
      </c>
      <c r="B148" s="66">
        <f t="shared" si="36"/>
        <v>0</v>
      </c>
      <c r="C148" s="67">
        <f t="shared" si="37"/>
        <v>0</v>
      </c>
      <c r="D148" s="68"/>
      <c r="E148" s="69"/>
      <c r="F148" s="70"/>
      <c r="G148" s="70"/>
      <c r="H148" s="100" t="str">
        <f t="shared" si="39"/>
        <v/>
      </c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103" t="str">
        <f t="shared" si="40"/>
        <v/>
      </c>
      <c r="X148" s="103" t="str">
        <f t="shared" si="41"/>
        <v/>
      </c>
      <c r="Y148" s="103" t="str">
        <f t="shared" si="42"/>
        <v/>
      </c>
      <c r="Z148" s="104" t="str">
        <f t="shared" si="49"/>
        <v/>
      </c>
      <c r="AA148" s="104" t="str">
        <f t="shared" si="43"/>
        <v/>
      </c>
      <c r="AB148" s="104" t="str">
        <f t="shared" si="44"/>
        <v/>
      </c>
      <c r="AC148" s="104" t="str">
        <f t="shared" si="45"/>
        <v/>
      </c>
      <c r="AD148" s="70"/>
      <c r="AE148" s="107" t="str">
        <f t="shared" si="46"/>
        <v/>
      </c>
      <c r="AF148" s="108" t="str">
        <f t="shared" si="47"/>
        <v/>
      </c>
      <c r="AG148" s="72"/>
      <c r="AH148" s="110" t="str">
        <f t="shared" si="48"/>
        <v/>
      </c>
    </row>
    <row r="149" spans="1:34" x14ac:dyDescent="0.35">
      <c r="A149" s="66">
        <f t="shared" si="35"/>
        <v>0</v>
      </c>
      <c r="B149" s="66">
        <f t="shared" si="36"/>
        <v>0</v>
      </c>
      <c r="C149" s="67">
        <f t="shared" si="37"/>
        <v>0</v>
      </c>
      <c r="D149" s="68"/>
      <c r="E149" s="69"/>
      <c r="F149" s="70"/>
      <c r="G149" s="70"/>
      <c r="H149" s="100" t="str">
        <f t="shared" si="39"/>
        <v/>
      </c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103" t="str">
        <f t="shared" si="40"/>
        <v/>
      </c>
      <c r="X149" s="103" t="str">
        <f t="shared" si="41"/>
        <v/>
      </c>
      <c r="Y149" s="103" t="str">
        <f t="shared" si="42"/>
        <v/>
      </c>
      <c r="Z149" s="104" t="str">
        <f t="shared" ref="Z149:Z180" si="50">IF(F149="","",ROUND(IF(G149&gt;F149,(G149-F149)*24,24-(F149-G149)*24),2))</f>
        <v/>
      </c>
      <c r="AA149" s="104" t="str">
        <f t="shared" si="43"/>
        <v/>
      </c>
      <c r="AB149" s="104" t="str">
        <f t="shared" si="44"/>
        <v/>
      </c>
      <c r="AC149" s="104" t="str">
        <f t="shared" si="45"/>
        <v/>
      </c>
      <c r="AD149" s="70"/>
      <c r="AE149" s="107" t="str">
        <f t="shared" si="46"/>
        <v/>
      </c>
      <c r="AF149" s="108" t="str">
        <f t="shared" si="47"/>
        <v/>
      </c>
      <c r="AG149" s="72"/>
      <c r="AH149" s="110" t="str">
        <f t="shared" si="48"/>
        <v/>
      </c>
    </row>
    <row r="150" spans="1:34" x14ac:dyDescent="0.35">
      <c r="A150" s="66">
        <f t="shared" ref="A150:A200" si="51">IF($G$6="Permis - Entreprise","",$G$9)</f>
        <v>0</v>
      </c>
      <c r="B150" s="66">
        <f t="shared" ref="B150:B200" si="52">IF($G$6="Permis - Entreprise","",$G$10)</f>
        <v>0</v>
      </c>
      <c r="C150" s="67">
        <f t="shared" ref="C150:C200" si="53">IF($G$6="Permis - Entreprise","",$G$8)</f>
        <v>0</v>
      </c>
      <c r="D150" s="68"/>
      <c r="E150" s="69"/>
      <c r="F150" s="70"/>
      <c r="G150" s="70"/>
      <c r="H150" s="100" t="str">
        <f t="shared" si="39"/>
        <v/>
      </c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103" t="str">
        <f t="shared" si="40"/>
        <v/>
      </c>
      <c r="X150" s="103" t="str">
        <f t="shared" si="41"/>
        <v/>
      </c>
      <c r="Y150" s="103" t="str">
        <f t="shared" si="42"/>
        <v/>
      </c>
      <c r="Z150" s="104" t="str">
        <f t="shared" si="50"/>
        <v/>
      </c>
      <c r="AA150" s="104" t="str">
        <f t="shared" si="43"/>
        <v/>
      </c>
      <c r="AB150" s="104" t="str">
        <f t="shared" si="44"/>
        <v/>
      </c>
      <c r="AC150" s="104" t="str">
        <f t="shared" si="45"/>
        <v/>
      </c>
      <c r="AD150" s="70"/>
      <c r="AE150" s="107" t="str">
        <f t="shared" si="46"/>
        <v/>
      </c>
      <c r="AF150" s="108" t="str">
        <f t="shared" si="47"/>
        <v/>
      </c>
      <c r="AG150" s="72"/>
      <c r="AH150" s="110" t="str">
        <f t="shared" si="48"/>
        <v/>
      </c>
    </row>
    <row r="151" spans="1:34" x14ac:dyDescent="0.35">
      <c r="A151" s="66">
        <f t="shared" si="51"/>
        <v>0</v>
      </c>
      <c r="B151" s="66">
        <f t="shared" si="52"/>
        <v>0</v>
      </c>
      <c r="C151" s="67">
        <f t="shared" si="53"/>
        <v>0</v>
      </c>
      <c r="D151" s="68"/>
      <c r="E151" s="69"/>
      <c r="F151" s="70"/>
      <c r="G151" s="70"/>
      <c r="H151" s="100" t="str">
        <f t="shared" si="39"/>
        <v/>
      </c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103" t="str">
        <f t="shared" si="40"/>
        <v/>
      </c>
      <c r="X151" s="103" t="str">
        <f t="shared" si="41"/>
        <v/>
      </c>
      <c r="Y151" s="103" t="str">
        <f t="shared" si="42"/>
        <v/>
      </c>
      <c r="Z151" s="104" t="str">
        <f t="shared" si="50"/>
        <v/>
      </c>
      <c r="AA151" s="104" t="str">
        <f t="shared" si="43"/>
        <v/>
      </c>
      <c r="AB151" s="104" t="str">
        <f t="shared" si="44"/>
        <v/>
      </c>
      <c r="AC151" s="104" t="str">
        <f t="shared" si="45"/>
        <v/>
      </c>
      <c r="AD151" s="70"/>
      <c r="AE151" s="107" t="str">
        <f t="shared" si="46"/>
        <v/>
      </c>
      <c r="AF151" s="108" t="str">
        <f t="shared" si="47"/>
        <v/>
      </c>
      <c r="AG151" s="72"/>
      <c r="AH151" s="110" t="str">
        <f t="shared" si="48"/>
        <v/>
      </c>
    </row>
    <row r="152" spans="1:34" x14ac:dyDescent="0.35">
      <c r="A152" s="66">
        <f t="shared" si="51"/>
        <v>0</v>
      </c>
      <c r="B152" s="66">
        <f t="shared" si="52"/>
        <v>0</v>
      </c>
      <c r="C152" s="67">
        <f t="shared" si="53"/>
        <v>0</v>
      </c>
      <c r="D152" s="68"/>
      <c r="E152" s="69"/>
      <c r="F152" s="70"/>
      <c r="G152" s="70"/>
      <c r="H152" s="100" t="str">
        <f t="shared" si="39"/>
        <v/>
      </c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103" t="str">
        <f t="shared" si="40"/>
        <v/>
      </c>
      <c r="X152" s="103" t="str">
        <f t="shared" si="41"/>
        <v/>
      </c>
      <c r="Y152" s="103" t="str">
        <f t="shared" si="42"/>
        <v/>
      </c>
      <c r="Z152" s="104" t="str">
        <f t="shared" si="50"/>
        <v/>
      </c>
      <c r="AA152" s="104" t="str">
        <f t="shared" si="43"/>
        <v/>
      </c>
      <c r="AB152" s="104" t="str">
        <f t="shared" si="44"/>
        <v/>
      </c>
      <c r="AC152" s="104" t="str">
        <f t="shared" si="45"/>
        <v/>
      </c>
      <c r="AD152" s="70"/>
      <c r="AE152" s="107" t="str">
        <f t="shared" si="46"/>
        <v/>
      </c>
      <c r="AF152" s="108" t="str">
        <f t="shared" si="47"/>
        <v/>
      </c>
      <c r="AG152" s="72"/>
      <c r="AH152" s="110" t="str">
        <f t="shared" si="48"/>
        <v/>
      </c>
    </row>
    <row r="153" spans="1:34" x14ac:dyDescent="0.35">
      <c r="A153" s="66">
        <f t="shared" si="51"/>
        <v>0</v>
      </c>
      <c r="B153" s="66">
        <f t="shared" si="52"/>
        <v>0</v>
      </c>
      <c r="C153" s="67">
        <f t="shared" si="53"/>
        <v>0</v>
      </c>
      <c r="D153" s="68"/>
      <c r="E153" s="69"/>
      <c r="F153" s="70"/>
      <c r="G153" s="70"/>
      <c r="H153" s="100" t="str">
        <f t="shared" si="39"/>
        <v/>
      </c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103" t="str">
        <f t="shared" si="40"/>
        <v/>
      </c>
      <c r="X153" s="103" t="str">
        <f t="shared" si="41"/>
        <v/>
      </c>
      <c r="Y153" s="103" t="str">
        <f t="shared" si="42"/>
        <v/>
      </c>
      <c r="Z153" s="104" t="str">
        <f t="shared" si="50"/>
        <v/>
      </c>
      <c r="AA153" s="104" t="str">
        <f t="shared" si="43"/>
        <v/>
      </c>
      <c r="AB153" s="104" t="str">
        <f t="shared" si="44"/>
        <v/>
      </c>
      <c r="AC153" s="104" t="str">
        <f t="shared" si="45"/>
        <v/>
      </c>
      <c r="AD153" s="70"/>
      <c r="AE153" s="107" t="str">
        <f t="shared" si="46"/>
        <v/>
      </c>
      <c r="AF153" s="108" t="str">
        <f t="shared" si="47"/>
        <v/>
      </c>
      <c r="AG153" s="72"/>
      <c r="AH153" s="110" t="str">
        <f t="shared" si="48"/>
        <v/>
      </c>
    </row>
    <row r="154" spans="1:34" x14ac:dyDescent="0.35">
      <c r="A154" s="66">
        <f t="shared" si="51"/>
        <v>0</v>
      </c>
      <c r="B154" s="66">
        <f t="shared" si="52"/>
        <v>0</v>
      </c>
      <c r="C154" s="67">
        <f t="shared" si="53"/>
        <v>0</v>
      </c>
      <c r="D154" s="68"/>
      <c r="E154" s="69"/>
      <c r="F154" s="70"/>
      <c r="G154" s="70"/>
      <c r="H154" s="100" t="str">
        <f t="shared" si="39"/>
        <v/>
      </c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103" t="str">
        <f t="shared" si="40"/>
        <v/>
      </c>
      <c r="X154" s="103" t="str">
        <f t="shared" si="41"/>
        <v/>
      </c>
      <c r="Y154" s="103" t="str">
        <f t="shared" si="42"/>
        <v/>
      </c>
      <c r="Z154" s="104" t="str">
        <f t="shared" si="50"/>
        <v/>
      </c>
      <c r="AA154" s="104" t="str">
        <f t="shared" si="43"/>
        <v/>
      </c>
      <c r="AB154" s="104" t="str">
        <f t="shared" si="44"/>
        <v/>
      </c>
      <c r="AC154" s="104" t="str">
        <f t="shared" si="45"/>
        <v/>
      </c>
      <c r="AD154" s="70"/>
      <c r="AE154" s="107" t="str">
        <f t="shared" si="46"/>
        <v/>
      </c>
      <c r="AF154" s="108" t="str">
        <f t="shared" si="47"/>
        <v/>
      </c>
      <c r="AG154" s="72"/>
      <c r="AH154" s="110" t="str">
        <f t="shared" si="48"/>
        <v/>
      </c>
    </row>
    <row r="155" spans="1:34" x14ac:dyDescent="0.35">
      <c r="A155" s="66">
        <f t="shared" si="51"/>
        <v>0</v>
      </c>
      <c r="B155" s="66">
        <f t="shared" si="52"/>
        <v>0</v>
      </c>
      <c r="C155" s="67">
        <f t="shared" si="53"/>
        <v>0</v>
      </c>
      <c r="D155" s="68"/>
      <c r="E155" s="69"/>
      <c r="F155" s="70"/>
      <c r="G155" s="70"/>
      <c r="H155" s="100" t="str">
        <f t="shared" si="39"/>
        <v/>
      </c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103" t="str">
        <f t="shared" si="40"/>
        <v/>
      </c>
      <c r="X155" s="103" t="str">
        <f t="shared" si="41"/>
        <v/>
      </c>
      <c r="Y155" s="103" t="str">
        <f t="shared" si="42"/>
        <v/>
      </c>
      <c r="Z155" s="104" t="str">
        <f t="shared" si="50"/>
        <v/>
      </c>
      <c r="AA155" s="104" t="str">
        <f t="shared" si="43"/>
        <v/>
      </c>
      <c r="AB155" s="104" t="str">
        <f t="shared" si="44"/>
        <v/>
      </c>
      <c r="AC155" s="104" t="str">
        <f t="shared" si="45"/>
        <v/>
      </c>
      <c r="AD155" s="70"/>
      <c r="AE155" s="107" t="str">
        <f t="shared" si="46"/>
        <v/>
      </c>
      <c r="AF155" s="108" t="str">
        <f t="shared" si="47"/>
        <v/>
      </c>
      <c r="AG155" s="72"/>
      <c r="AH155" s="110" t="str">
        <f t="shared" si="48"/>
        <v/>
      </c>
    </row>
    <row r="156" spans="1:34" x14ac:dyDescent="0.35">
      <c r="A156" s="66">
        <f t="shared" si="51"/>
        <v>0</v>
      </c>
      <c r="B156" s="66">
        <f t="shared" si="52"/>
        <v>0</v>
      </c>
      <c r="C156" s="67">
        <f t="shared" si="53"/>
        <v>0</v>
      </c>
      <c r="D156" s="68"/>
      <c r="E156" s="69"/>
      <c r="F156" s="70"/>
      <c r="G156" s="70"/>
      <c r="H156" s="100" t="str">
        <f t="shared" si="39"/>
        <v/>
      </c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103" t="str">
        <f t="shared" si="40"/>
        <v/>
      </c>
      <c r="X156" s="103" t="str">
        <f t="shared" si="41"/>
        <v/>
      </c>
      <c r="Y156" s="103" t="str">
        <f t="shared" si="42"/>
        <v/>
      </c>
      <c r="Z156" s="104" t="str">
        <f t="shared" si="50"/>
        <v/>
      </c>
      <c r="AA156" s="104" t="str">
        <f t="shared" si="43"/>
        <v/>
      </c>
      <c r="AB156" s="104" t="str">
        <f t="shared" si="44"/>
        <v/>
      </c>
      <c r="AC156" s="104" t="str">
        <f t="shared" si="45"/>
        <v/>
      </c>
      <c r="AD156" s="70"/>
      <c r="AE156" s="107" t="str">
        <f t="shared" si="46"/>
        <v/>
      </c>
      <c r="AF156" s="108" t="str">
        <f t="shared" si="47"/>
        <v/>
      </c>
      <c r="AG156" s="72"/>
      <c r="AH156" s="110" t="str">
        <f t="shared" si="48"/>
        <v/>
      </c>
    </row>
    <row r="157" spans="1:34" x14ac:dyDescent="0.35">
      <c r="A157" s="66">
        <f t="shared" si="51"/>
        <v>0</v>
      </c>
      <c r="B157" s="66">
        <f t="shared" si="52"/>
        <v>0</v>
      </c>
      <c r="C157" s="67">
        <f t="shared" si="53"/>
        <v>0</v>
      </c>
      <c r="D157" s="68"/>
      <c r="E157" s="69"/>
      <c r="F157" s="70"/>
      <c r="G157" s="70"/>
      <c r="H157" s="100" t="str">
        <f t="shared" si="39"/>
        <v/>
      </c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103" t="str">
        <f t="shared" si="40"/>
        <v/>
      </c>
      <c r="X157" s="103" t="str">
        <f t="shared" si="41"/>
        <v/>
      </c>
      <c r="Y157" s="103" t="str">
        <f t="shared" si="42"/>
        <v/>
      </c>
      <c r="Z157" s="104" t="str">
        <f t="shared" si="50"/>
        <v/>
      </c>
      <c r="AA157" s="104" t="str">
        <f t="shared" si="43"/>
        <v/>
      </c>
      <c r="AB157" s="104" t="str">
        <f t="shared" si="44"/>
        <v/>
      </c>
      <c r="AC157" s="104" t="str">
        <f t="shared" si="45"/>
        <v/>
      </c>
      <c r="AD157" s="70"/>
      <c r="AE157" s="107" t="str">
        <f t="shared" si="46"/>
        <v/>
      </c>
      <c r="AF157" s="108" t="str">
        <f t="shared" si="47"/>
        <v/>
      </c>
      <c r="AG157" s="72"/>
      <c r="AH157" s="110" t="str">
        <f t="shared" si="48"/>
        <v/>
      </c>
    </row>
    <row r="158" spans="1:34" x14ac:dyDescent="0.35">
      <c r="A158" s="66">
        <f t="shared" si="51"/>
        <v>0</v>
      </c>
      <c r="B158" s="66">
        <f t="shared" si="52"/>
        <v>0</v>
      </c>
      <c r="C158" s="67">
        <f t="shared" si="53"/>
        <v>0</v>
      </c>
      <c r="D158" s="68"/>
      <c r="E158" s="69"/>
      <c r="F158" s="70"/>
      <c r="G158" s="70"/>
      <c r="H158" s="100" t="str">
        <f t="shared" si="39"/>
        <v/>
      </c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103" t="str">
        <f t="shared" si="40"/>
        <v/>
      </c>
      <c r="X158" s="103" t="str">
        <f t="shared" si="41"/>
        <v/>
      </c>
      <c r="Y158" s="103" t="str">
        <f t="shared" si="42"/>
        <v/>
      </c>
      <c r="Z158" s="104" t="str">
        <f t="shared" si="50"/>
        <v/>
      </c>
      <c r="AA158" s="104" t="str">
        <f t="shared" si="43"/>
        <v/>
      </c>
      <c r="AB158" s="104" t="str">
        <f t="shared" si="44"/>
        <v/>
      </c>
      <c r="AC158" s="104" t="str">
        <f t="shared" si="45"/>
        <v/>
      </c>
      <c r="AD158" s="70"/>
      <c r="AE158" s="107" t="str">
        <f t="shared" si="46"/>
        <v/>
      </c>
      <c r="AF158" s="108" t="str">
        <f t="shared" si="47"/>
        <v/>
      </c>
      <c r="AG158" s="72"/>
      <c r="AH158" s="110" t="str">
        <f t="shared" si="48"/>
        <v/>
      </c>
    </row>
    <row r="159" spans="1:34" x14ac:dyDescent="0.35">
      <c r="A159" s="66">
        <f t="shared" si="51"/>
        <v>0</v>
      </c>
      <c r="B159" s="66">
        <f t="shared" si="52"/>
        <v>0</v>
      </c>
      <c r="C159" s="67">
        <f t="shared" si="53"/>
        <v>0</v>
      </c>
      <c r="D159" s="68"/>
      <c r="E159" s="69"/>
      <c r="F159" s="70"/>
      <c r="G159" s="70"/>
      <c r="H159" s="100" t="str">
        <f t="shared" si="39"/>
        <v/>
      </c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103" t="str">
        <f t="shared" si="40"/>
        <v/>
      </c>
      <c r="X159" s="103" t="str">
        <f t="shared" si="41"/>
        <v/>
      </c>
      <c r="Y159" s="103" t="str">
        <f t="shared" si="42"/>
        <v/>
      </c>
      <c r="Z159" s="104" t="str">
        <f t="shared" si="50"/>
        <v/>
      </c>
      <c r="AA159" s="104" t="str">
        <f t="shared" si="43"/>
        <v/>
      </c>
      <c r="AB159" s="104" t="str">
        <f t="shared" si="44"/>
        <v/>
      </c>
      <c r="AC159" s="104" t="str">
        <f t="shared" si="45"/>
        <v/>
      </c>
      <c r="AD159" s="70"/>
      <c r="AE159" s="107" t="str">
        <f t="shared" si="46"/>
        <v/>
      </c>
      <c r="AF159" s="108" t="str">
        <f t="shared" si="47"/>
        <v/>
      </c>
      <c r="AG159" s="72"/>
      <c r="AH159" s="110" t="str">
        <f t="shared" si="48"/>
        <v/>
      </c>
    </row>
    <row r="160" spans="1:34" x14ac:dyDescent="0.35">
      <c r="A160" s="66">
        <f t="shared" si="51"/>
        <v>0</v>
      </c>
      <c r="B160" s="66">
        <f t="shared" si="52"/>
        <v>0</v>
      </c>
      <c r="C160" s="67">
        <f t="shared" si="53"/>
        <v>0</v>
      </c>
      <c r="D160" s="68"/>
      <c r="E160" s="69"/>
      <c r="F160" s="70"/>
      <c r="G160" s="70"/>
      <c r="H160" s="100" t="str">
        <f t="shared" si="39"/>
        <v/>
      </c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103" t="str">
        <f t="shared" si="40"/>
        <v/>
      </c>
      <c r="X160" s="103" t="str">
        <f t="shared" si="41"/>
        <v/>
      </c>
      <c r="Y160" s="103" t="str">
        <f t="shared" si="42"/>
        <v/>
      </c>
      <c r="Z160" s="104" t="str">
        <f t="shared" si="50"/>
        <v/>
      </c>
      <c r="AA160" s="104" t="str">
        <f t="shared" si="43"/>
        <v/>
      </c>
      <c r="AB160" s="104" t="str">
        <f t="shared" si="44"/>
        <v/>
      </c>
      <c r="AC160" s="104" t="str">
        <f t="shared" si="45"/>
        <v/>
      </c>
      <c r="AD160" s="70"/>
      <c r="AE160" s="107" t="str">
        <f t="shared" si="46"/>
        <v/>
      </c>
      <c r="AF160" s="108" t="str">
        <f t="shared" si="47"/>
        <v/>
      </c>
      <c r="AG160" s="72"/>
      <c r="AH160" s="110" t="str">
        <f t="shared" si="48"/>
        <v/>
      </c>
    </row>
    <row r="161" spans="1:34" x14ac:dyDescent="0.35">
      <c r="A161" s="66">
        <f t="shared" si="51"/>
        <v>0</v>
      </c>
      <c r="B161" s="66">
        <f t="shared" si="52"/>
        <v>0</v>
      </c>
      <c r="C161" s="67">
        <f t="shared" si="53"/>
        <v>0</v>
      </c>
      <c r="D161" s="68"/>
      <c r="E161" s="69"/>
      <c r="F161" s="70"/>
      <c r="G161" s="70"/>
      <c r="H161" s="100" t="str">
        <f t="shared" si="39"/>
        <v/>
      </c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103" t="str">
        <f t="shared" si="40"/>
        <v/>
      </c>
      <c r="X161" s="103" t="str">
        <f t="shared" si="41"/>
        <v/>
      </c>
      <c r="Y161" s="103" t="str">
        <f t="shared" si="42"/>
        <v/>
      </c>
      <c r="Z161" s="104" t="str">
        <f t="shared" si="50"/>
        <v/>
      </c>
      <c r="AA161" s="104" t="str">
        <f t="shared" si="43"/>
        <v/>
      </c>
      <c r="AB161" s="104" t="str">
        <f t="shared" si="44"/>
        <v/>
      </c>
      <c r="AC161" s="104" t="str">
        <f t="shared" si="45"/>
        <v/>
      </c>
      <c r="AD161" s="70"/>
      <c r="AE161" s="107" t="str">
        <f t="shared" si="46"/>
        <v/>
      </c>
      <c r="AF161" s="108" t="str">
        <f t="shared" si="47"/>
        <v/>
      </c>
      <c r="AG161" s="72"/>
      <c r="AH161" s="110" t="str">
        <f t="shared" si="48"/>
        <v/>
      </c>
    </row>
    <row r="162" spans="1:34" x14ac:dyDescent="0.35">
      <c r="A162" s="66">
        <f t="shared" si="51"/>
        <v>0</v>
      </c>
      <c r="B162" s="66">
        <f t="shared" si="52"/>
        <v>0</v>
      </c>
      <c r="C162" s="67">
        <f t="shared" si="53"/>
        <v>0</v>
      </c>
      <c r="D162" s="68"/>
      <c r="E162" s="69"/>
      <c r="F162" s="70"/>
      <c r="G162" s="70"/>
      <c r="H162" s="100" t="str">
        <f t="shared" si="39"/>
        <v/>
      </c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103" t="str">
        <f t="shared" si="40"/>
        <v/>
      </c>
      <c r="X162" s="103" t="str">
        <f t="shared" si="41"/>
        <v/>
      </c>
      <c r="Y162" s="103" t="str">
        <f t="shared" si="42"/>
        <v/>
      </c>
      <c r="Z162" s="104" t="str">
        <f t="shared" si="50"/>
        <v/>
      </c>
      <c r="AA162" s="104" t="str">
        <f t="shared" si="43"/>
        <v/>
      </c>
      <c r="AB162" s="104" t="str">
        <f t="shared" si="44"/>
        <v/>
      </c>
      <c r="AC162" s="104" t="str">
        <f t="shared" si="45"/>
        <v/>
      </c>
      <c r="AD162" s="70"/>
      <c r="AE162" s="107" t="str">
        <f t="shared" si="46"/>
        <v/>
      </c>
      <c r="AF162" s="108" t="str">
        <f t="shared" si="47"/>
        <v/>
      </c>
      <c r="AG162" s="72"/>
      <c r="AH162" s="110" t="str">
        <f t="shared" si="48"/>
        <v/>
      </c>
    </row>
    <row r="163" spans="1:34" x14ac:dyDescent="0.35">
      <c r="A163" s="66">
        <f t="shared" si="51"/>
        <v>0</v>
      </c>
      <c r="B163" s="66">
        <f t="shared" si="52"/>
        <v>0</v>
      </c>
      <c r="C163" s="67">
        <f t="shared" si="53"/>
        <v>0</v>
      </c>
      <c r="D163" s="68"/>
      <c r="E163" s="69"/>
      <c r="F163" s="70"/>
      <c r="G163" s="70"/>
      <c r="H163" s="100" t="str">
        <f t="shared" si="39"/>
        <v/>
      </c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103" t="str">
        <f t="shared" si="40"/>
        <v/>
      </c>
      <c r="X163" s="103" t="str">
        <f t="shared" si="41"/>
        <v/>
      </c>
      <c r="Y163" s="103" t="str">
        <f t="shared" si="42"/>
        <v/>
      </c>
      <c r="Z163" s="104" t="str">
        <f t="shared" si="50"/>
        <v/>
      </c>
      <c r="AA163" s="104" t="str">
        <f t="shared" si="43"/>
        <v/>
      </c>
      <c r="AB163" s="104" t="str">
        <f t="shared" si="44"/>
        <v/>
      </c>
      <c r="AC163" s="104" t="str">
        <f t="shared" si="45"/>
        <v/>
      </c>
      <c r="AD163" s="70"/>
      <c r="AE163" s="107" t="str">
        <f t="shared" si="46"/>
        <v/>
      </c>
      <c r="AF163" s="108" t="str">
        <f t="shared" si="47"/>
        <v/>
      </c>
      <c r="AG163" s="72"/>
      <c r="AH163" s="110" t="str">
        <f t="shared" si="48"/>
        <v/>
      </c>
    </row>
    <row r="164" spans="1:34" x14ac:dyDescent="0.35">
      <c r="A164" s="66">
        <f t="shared" si="51"/>
        <v>0</v>
      </c>
      <c r="B164" s="66">
        <f t="shared" si="52"/>
        <v>0</v>
      </c>
      <c r="C164" s="67">
        <f t="shared" si="53"/>
        <v>0</v>
      </c>
      <c r="D164" s="68"/>
      <c r="E164" s="69"/>
      <c r="F164" s="70"/>
      <c r="G164" s="70"/>
      <c r="H164" s="100" t="str">
        <f t="shared" si="39"/>
        <v/>
      </c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103" t="str">
        <f t="shared" si="40"/>
        <v/>
      </c>
      <c r="X164" s="103" t="str">
        <f t="shared" si="41"/>
        <v/>
      </c>
      <c r="Y164" s="103" t="str">
        <f t="shared" si="42"/>
        <v/>
      </c>
      <c r="Z164" s="104" t="str">
        <f t="shared" si="50"/>
        <v/>
      </c>
      <c r="AA164" s="104" t="str">
        <f t="shared" si="43"/>
        <v/>
      </c>
      <c r="AB164" s="104" t="str">
        <f t="shared" si="44"/>
        <v/>
      </c>
      <c r="AC164" s="104" t="str">
        <f t="shared" si="45"/>
        <v/>
      </c>
      <c r="AD164" s="70"/>
      <c r="AE164" s="107" t="str">
        <f t="shared" si="46"/>
        <v/>
      </c>
      <c r="AF164" s="108" t="str">
        <f t="shared" si="47"/>
        <v/>
      </c>
      <c r="AG164" s="72"/>
      <c r="AH164" s="110" t="str">
        <f t="shared" si="48"/>
        <v/>
      </c>
    </row>
    <row r="165" spans="1:34" x14ac:dyDescent="0.35">
      <c r="A165" s="66">
        <f t="shared" si="51"/>
        <v>0</v>
      </c>
      <c r="B165" s="66">
        <f t="shared" si="52"/>
        <v>0</v>
      </c>
      <c r="C165" s="67">
        <f t="shared" si="53"/>
        <v>0</v>
      </c>
      <c r="D165" s="68"/>
      <c r="E165" s="69"/>
      <c r="F165" s="70"/>
      <c r="G165" s="70"/>
      <c r="H165" s="100" t="str">
        <f t="shared" ref="H165:H200" si="54">IF(OR(F165="", G165=""),"",IF(F165=G165,"Faction","Heure"))</f>
        <v/>
      </c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103" t="str">
        <f t="shared" ref="W165:W200" si="55">IF(F165="","",SUM(I165:O165))</f>
        <v/>
      </c>
      <c r="X165" s="103" t="str">
        <f t="shared" ref="X165:X200" si="56">IF(F165="","",SUM(P165:V165))</f>
        <v/>
      </c>
      <c r="Y165" s="103" t="str">
        <f t="shared" ref="Y165:Y200" si="57">IF(F165="","",+W165+X165)</f>
        <v/>
      </c>
      <c r="Z165" s="104" t="str">
        <f t="shared" si="50"/>
        <v/>
      </c>
      <c r="AA165" s="104" t="str">
        <f t="shared" ref="AA165:AA200" si="58">IF(F165="","",+Z165*W165)</f>
        <v/>
      </c>
      <c r="AB165" s="104" t="str">
        <f t="shared" ref="AB165:AB200" si="59">IF(F165="","",+X165*Z165)</f>
        <v/>
      </c>
      <c r="AC165" s="104" t="str">
        <f t="shared" ref="AC165:AC200" si="60">IF(F165="","",+AA165+AB165)</f>
        <v/>
      </c>
      <c r="AD165" s="70"/>
      <c r="AE165" s="107" t="str">
        <f t="shared" ref="AE165:AE200" si="61">IF(F165="","",(IF(H165="Faction","",IF(OR(E165="FPHQ",E165="SPAM"),IF(Z165&lt;10,0.75,1),IF(Z165&gt;=10,0.75,0.5)))))</f>
        <v/>
      </c>
      <c r="AF165" s="108" t="str">
        <f t="shared" ref="AF165:AF200" si="62">IF(H165="Heure","Dépl. Dyn.","")</f>
        <v/>
      </c>
      <c r="AG165" s="72"/>
      <c r="AH165" s="110" t="str">
        <f t="shared" ref="AH165:AH200" si="63">IF(D165=0,"",AC165*(52.14286/2))</f>
        <v/>
      </c>
    </row>
    <row r="166" spans="1:34" x14ac:dyDescent="0.35">
      <c r="A166" s="66">
        <f t="shared" si="51"/>
        <v>0</v>
      </c>
      <c r="B166" s="66">
        <f t="shared" si="52"/>
        <v>0</v>
      </c>
      <c r="C166" s="67">
        <f t="shared" si="53"/>
        <v>0</v>
      </c>
      <c r="D166" s="68"/>
      <c r="E166" s="69"/>
      <c r="F166" s="70"/>
      <c r="G166" s="70"/>
      <c r="H166" s="100" t="str">
        <f t="shared" si="54"/>
        <v/>
      </c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103" t="str">
        <f t="shared" si="55"/>
        <v/>
      </c>
      <c r="X166" s="103" t="str">
        <f t="shared" si="56"/>
        <v/>
      </c>
      <c r="Y166" s="103" t="str">
        <f t="shared" si="57"/>
        <v/>
      </c>
      <c r="Z166" s="104" t="str">
        <f t="shared" si="50"/>
        <v/>
      </c>
      <c r="AA166" s="104" t="str">
        <f t="shared" si="58"/>
        <v/>
      </c>
      <c r="AB166" s="104" t="str">
        <f t="shared" si="59"/>
        <v/>
      </c>
      <c r="AC166" s="104" t="str">
        <f t="shared" si="60"/>
        <v/>
      </c>
      <c r="AD166" s="70"/>
      <c r="AE166" s="107" t="str">
        <f t="shared" si="61"/>
        <v/>
      </c>
      <c r="AF166" s="108" t="str">
        <f t="shared" si="62"/>
        <v/>
      </c>
      <c r="AG166" s="72"/>
      <c r="AH166" s="110" t="str">
        <f t="shared" si="63"/>
        <v/>
      </c>
    </row>
    <row r="167" spans="1:34" x14ac:dyDescent="0.35">
      <c r="A167" s="66">
        <f t="shared" si="51"/>
        <v>0</v>
      </c>
      <c r="B167" s="66">
        <f t="shared" si="52"/>
        <v>0</v>
      </c>
      <c r="C167" s="67">
        <f t="shared" si="53"/>
        <v>0</v>
      </c>
      <c r="D167" s="68"/>
      <c r="E167" s="69"/>
      <c r="F167" s="70"/>
      <c r="G167" s="70"/>
      <c r="H167" s="100" t="str">
        <f t="shared" si="54"/>
        <v/>
      </c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103" t="str">
        <f t="shared" si="55"/>
        <v/>
      </c>
      <c r="X167" s="103" t="str">
        <f t="shared" si="56"/>
        <v/>
      </c>
      <c r="Y167" s="103" t="str">
        <f t="shared" si="57"/>
        <v/>
      </c>
      <c r="Z167" s="104" t="str">
        <f t="shared" si="50"/>
        <v/>
      </c>
      <c r="AA167" s="104" t="str">
        <f t="shared" si="58"/>
        <v/>
      </c>
      <c r="AB167" s="104" t="str">
        <f t="shared" si="59"/>
        <v/>
      </c>
      <c r="AC167" s="104" t="str">
        <f t="shared" si="60"/>
        <v/>
      </c>
      <c r="AD167" s="70"/>
      <c r="AE167" s="107" t="str">
        <f t="shared" si="61"/>
        <v/>
      </c>
      <c r="AF167" s="108" t="str">
        <f t="shared" si="62"/>
        <v/>
      </c>
      <c r="AG167" s="72"/>
      <c r="AH167" s="110" t="str">
        <f t="shared" si="63"/>
        <v/>
      </c>
    </row>
    <row r="168" spans="1:34" x14ac:dyDescent="0.35">
      <c r="A168" s="66">
        <f t="shared" si="51"/>
        <v>0</v>
      </c>
      <c r="B168" s="66">
        <f t="shared" si="52"/>
        <v>0</v>
      </c>
      <c r="C168" s="67">
        <f t="shared" si="53"/>
        <v>0</v>
      </c>
      <c r="D168" s="68"/>
      <c r="E168" s="69"/>
      <c r="F168" s="70"/>
      <c r="G168" s="70"/>
      <c r="H168" s="100" t="str">
        <f t="shared" si="54"/>
        <v/>
      </c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103" t="str">
        <f t="shared" si="55"/>
        <v/>
      </c>
      <c r="X168" s="103" t="str">
        <f t="shared" si="56"/>
        <v/>
      </c>
      <c r="Y168" s="103" t="str">
        <f t="shared" si="57"/>
        <v/>
      </c>
      <c r="Z168" s="104" t="str">
        <f t="shared" si="50"/>
        <v/>
      </c>
      <c r="AA168" s="104" t="str">
        <f t="shared" si="58"/>
        <v/>
      </c>
      <c r="AB168" s="104" t="str">
        <f t="shared" si="59"/>
        <v/>
      </c>
      <c r="AC168" s="104" t="str">
        <f t="shared" si="60"/>
        <v/>
      </c>
      <c r="AD168" s="70"/>
      <c r="AE168" s="107" t="str">
        <f t="shared" si="61"/>
        <v/>
      </c>
      <c r="AF168" s="108" t="str">
        <f t="shared" si="62"/>
        <v/>
      </c>
      <c r="AG168" s="72"/>
      <c r="AH168" s="110" t="str">
        <f t="shared" si="63"/>
        <v/>
      </c>
    </row>
    <row r="169" spans="1:34" x14ac:dyDescent="0.35">
      <c r="A169" s="66">
        <f t="shared" si="51"/>
        <v>0</v>
      </c>
      <c r="B169" s="66">
        <f t="shared" si="52"/>
        <v>0</v>
      </c>
      <c r="C169" s="67">
        <f t="shared" si="53"/>
        <v>0</v>
      </c>
      <c r="D169" s="68"/>
      <c r="E169" s="69"/>
      <c r="F169" s="70"/>
      <c r="G169" s="70"/>
      <c r="H169" s="100" t="str">
        <f t="shared" si="54"/>
        <v/>
      </c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103" t="str">
        <f t="shared" si="55"/>
        <v/>
      </c>
      <c r="X169" s="103" t="str">
        <f t="shared" si="56"/>
        <v/>
      </c>
      <c r="Y169" s="103" t="str">
        <f t="shared" si="57"/>
        <v/>
      </c>
      <c r="Z169" s="104" t="str">
        <f t="shared" si="50"/>
        <v/>
      </c>
      <c r="AA169" s="104" t="str">
        <f t="shared" si="58"/>
        <v/>
      </c>
      <c r="AB169" s="104" t="str">
        <f t="shared" si="59"/>
        <v/>
      </c>
      <c r="AC169" s="104" t="str">
        <f t="shared" si="60"/>
        <v/>
      </c>
      <c r="AD169" s="70"/>
      <c r="AE169" s="107" t="str">
        <f t="shared" si="61"/>
        <v/>
      </c>
      <c r="AF169" s="108" t="str">
        <f t="shared" si="62"/>
        <v/>
      </c>
      <c r="AG169" s="72"/>
      <c r="AH169" s="110" t="str">
        <f t="shared" si="63"/>
        <v/>
      </c>
    </row>
    <row r="170" spans="1:34" x14ac:dyDescent="0.35">
      <c r="A170" s="66">
        <f t="shared" si="51"/>
        <v>0</v>
      </c>
      <c r="B170" s="66">
        <f t="shared" si="52"/>
        <v>0</v>
      </c>
      <c r="C170" s="67">
        <f t="shared" si="53"/>
        <v>0</v>
      </c>
      <c r="D170" s="68"/>
      <c r="E170" s="69"/>
      <c r="F170" s="70"/>
      <c r="G170" s="70"/>
      <c r="H170" s="100" t="str">
        <f t="shared" si="54"/>
        <v/>
      </c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103" t="str">
        <f t="shared" si="55"/>
        <v/>
      </c>
      <c r="X170" s="103" t="str">
        <f t="shared" si="56"/>
        <v/>
      </c>
      <c r="Y170" s="103" t="str">
        <f t="shared" si="57"/>
        <v/>
      </c>
      <c r="Z170" s="104" t="str">
        <f t="shared" si="50"/>
        <v/>
      </c>
      <c r="AA170" s="104" t="str">
        <f t="shared" si="58"/>
        <v/>
      </c>
      <c r="AB170" s="104" t="str">
        <f t="shared" si="59"/>
        <v/>
      </c>
      <c r="AC170" s="104" t="str">
        <f t="shared" si="60"/>
        <v/>
      </c>
      <c r="AD170" s="70"/>
      <c r="AE170" s="107" t="str">
        <f t="shared" si="61"/>
        <v/>
      </c>
      <c r="AF170" s="108" t="str">
        <f t="shared" si="62"/>
        <v/>
      </c>
      <c r="AG170" s="72"/>
      <c r="AH170" s="110" t="str">
        <f t="shared" si="63"/>
        <v/>
      </c>
    </row>
    <row r="171" spans="1:34" x14ac:dyDescent="0.35">
      <c r="A171" s="66">
        <f t="shared" si="51"/>
        <v>0</v>
      </c>
      <c r="B171" s="66">
        <f t="shared" si="52"/>
        <v>0</v>
      </c>
      <c r="C171" s="67">
        <f t="shared" si="53"/>
        <v>0</v>
      </c>
      <c r="D171" s="68"/>
      <c r="E171" s="69"/>
      <c r="F171" s="70"/>
      <c r="G171" s="70"/>
      <c r="H171" s="100" t="str">
        <f t="shared" si="54"/>
        <v/>
      </c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103" t="str">
        <f t="shared" si="55"/>
        <v/>
      </c>
      <c r="X171" s="103" t="str">
        <f t="shared" si="56"/>
        <v/>
      </c>
      <c r="Y171" s="103" t="str">
        <f t="shared" si="57"/>
        <v/>
      </c>
      <c r="Z171" s="104" t="str">
        <f t="shared" si="50"/>
        <v/>
      </c>
      <c r="AA171" s="104" t="str">
        <f t="shared" si="58"/>
        <v/>
      </c>
      <c r="AB171" s="104" t="str">
        <f t="shared" si="59"/>
        <v/>
      </c>
      <c r="AC171" s="104" t="str">
        <f t="shared" si="60"/>
        <v/>
      </c>
      <c r="AD171" s="70"/>
      <c r="AE171" s="107" t="str">
        <f t="shared" si="61"/>
        <v/>
      </c>
      <c r="AF171" s="108" t="str">
        <f t="shared" si="62"/>
        <v/>
      </c>
      <c r="AG171" s="72"/>
      <c r="AH171" s="110" t="str">
        <f t="shared" si="63"/>
        <v/>
      </c>
    </row>
    <row r="172" spans="1:34" x14ac:dyDescent="0.35">
      <c r="A172" s="66">
        <f t="shared" si="51"/>
        <v>0</v>
      </c>
      <c r="B172" s="66">
        <f t="shared" si="52"/>
        <v>0</v>
      </c>
      <c r="C172" s="67">
        <f t="shared" si="53"/>
        <v>0</v>
      </c>
      <c r="D172" s="68"/>
      <c r="E172" s="69"/>
      <c r="F172" s="70"/>
      <c r="G172" s="70"/>
      <c r="H172" s="100" t="str">
        <f t="shared" si="54"/>
        <v/>
      </c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103" t="str">
        <f t="shared" si="55"/>
        <v/>
      </c>
      <c r="X172" s="103" t="str">
        <f t="shared" si="56"/>
        <v/>
      </c>
      <c r="Y172" s="103" t="str">
        <f t="shared" si="57"/>
        <v/>
      </c>
      <c r="Z172" s="104" t="str">
        <f t="shared" si="50"/>
        <v/>
      </c>
      <c r="AA172" s="104" t="str">
        <f t="shared" si="58"/>
        <v/>
      </c>
      <c r="AB172" s="104" t="str">
        <f t="shared" si="59"/>
        <v/>
      </c>
      <c r="AC172" s="104" t="str">
        <f t="shared" si="60"/>
        <v/>
      </c>
      <c r="AD172" s="70"/>
      <c r="AE172" s="107" t="str">
        <f t="shared" si="61"/>
        <v/>
      </c>
      <c r="AF172" s="108" t="str">
        <f t="shared" si="62"/>
        <v/>
      </c>
      <c r="AG172" s="72"/>
      <c r="AH172" s="110" t="str">
        <f t="shared" si="63"/>
        <v/>
      </c>
    </row>
    <row r="173" spans="1:34" x14ac:dyDescent="0.35">
      <c r="A173" s="66">
        <f t="shared" si="51"/>
        <v>0</v>
      </c>
      <c r="B173" s="66">
        <f t="shared" si="52"/>
        <v>0</v>
      </c>
      <c r="C173" s="67">
        <f t="shared" si="53"/>
        <v>0</v>
      </c>
      <c r="D173" s="68"/>
      <c r="E173" s="69"/>
      <c r="F173" s="70"/>
      <c r="G173" s="70"/>
      <c r="H173" s="100" t="str">
        <f t="shared" si="54"/>
        <v/>
      </c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103" t="str">
        <f t="shared" si="55"/>
        <v/>
      </c>
      <c r="X173" s="103" t="str">
        <f t="shared" si="56"/>
        <v/>
      </c>
      <c r="Y173" s="103" t="str">
        <f t="shared" si="57"/>
        <v/>
      </c>
      <c r="Z173" s="104" t="str">
        <f t="shared" si="50"/>
        <v/>
      </c>
      <c r="AA173" s="104" t="str">
        <f t="shared" si="58"/>
        <v/>
      </c>
      <c r="AB173" s="104" t="str">
        <f t="shared" si="59"/>
        <v/>
      </c>
      <c r="AC173" s="104" t="str">
        <f t="shared" si="60"/>
        <v/>
      </c>
      <c r="AD173" s="70"/>
      <c r="AE173" s="107" t="str">
        <f t="shared" si="61"/>
        <v/>
      </c>
      <c r="AF173" s="108" t="str">
        <f t="shared" si="62"/>
        <v/>
      </c>
      <c r="AG173" s="72"/>
      <c r="AH173" s="110" t="str">
        <f t="shared" si="63"/>
        <v/>
      </c>
    </row>
    <row r="174" spans="1:34" x14ac:dyDescent="0.35">
      <c r="A174" s="66">
        <f t="shared" si="51"/>
        <v>0</v>
      </c>
      <c r="B174" s="66">
        <f t="shared" si="52"/>
        <v>0</v>
      </c>
      <c r="C174" s="67">
        <f t="shared" si="53"/>
        <v>0</v>
      </c>
      <c r="D174" s="68"/>
      <c r="E174" s="69"/>
      <c r="F174" s="70"/>
      <c r="G174" s="70"/>
      <c r="H174" s="100" t="str">
        <f t="shared" si="54"/>
        <v/>
      </c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103" t="str">
        <f t="shared" si="55"/>
        <v/>
      </c>
      <c r="X174" s="103" t="str">
        <f t="shared" si="56"/>
        <v/>
      </c>
      <c r="Y174" s="103" t="str">
        <f t="shared" si="57"/>
        <v/>
      </c>
      <c r="Z174" s="104" t="str">
        <f t="shared" si="50"/>
        <v/>
      </c>
      <c r="AA174" s="104" t="str">
        <f t="shared" si="58"/>
        <v/>
      </c>
      <c r="AB174" s="104" t="str">
        <f t="shared" si="59"/>
        <v/>
      </c>
      <c r="AC174" s="104" t="str">
        <f t="shared" si="60"/>
        <v/>
      </c>
      <c r="AD174" s="70"/>
      <c r="AE174" s="107" t="str">
        <f t="shared" si="61"/>
        <v/>
      </c>
      <c r="AF174" s="108" t="str">
        <f t="shared" si="62"/>
        <v/>
      </c>
      <c r="AG174" s="72"/>
      <c r="AH174" s="110" t="str">
        <f t="shared" si="63"/>
        <v/>
      </c>
    </row>
    <row r="175" spans="1:34" x14ac:dyDescent="0.35">
      <c r="A175" s="66">
        <f t="shared" si="51"/>
        <v>0</v>
      </c>
      <c r="B175" s="66">
        <f t="shared" si="52"/>
        <v>0</v>
      </c>
      <c r="C175" s="67">
        <f t="shared" si="53"/>
        <v>0</v>
      </c>
      <c r="D175" s="68"/>
      <c r="E175" s="69"/>
      <c r="F175" s="70"/>
      <c r="G175" s="70"/>
      <c r="H175" s="100" t="str">
        <f t="shared" si="54"/>
        <v/>
      </c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103" t="str">
        <f t="shared" si="55"/>
        <v/>
      </c>
      <c r="X175" s="103" t="str">
        <f t="shared" si="56"/>
        <v/>
      </c>
      <c r="Y175" s="103" t="str">
        <f t="shared" si="57"/>
        <v/>
      </c>
      <c r="Z175" s="104" t="str">
        <f t="shared" si="50"/>
        <v/>
      </c>
      <c r="AA175" s="104" t="str">
        <f t="shared" si="58"/>
        <v/>
      </c>
      <c r="AB175" s="104" t="str">
        <f t="shared" si="59"/>
        <v/>
      </c>
      <c r="AC175" s="104" t="str">
        <f t="shared" si="60"/>
        <v/>
      </c>
      <c r="AD175" s="70"/>
      <c r="AE175" s="107" t="str">
        <f t="shared" si="61"/>
        <v/>
      </c>
      <c r="AF175" s="108" t="str">
        <f t="shared" si="62"/>
        <v/>
      </c>
      <c r="AG175" s="72"/>
      <c r="AH175" s="110" t="str">
        <f t="shared" si="63"/>
        <v/>
      </c>
    </row>
    <row r="176" spans="1:34" x14ac:dyDescent="0.35">
      <c r="A176" s="66">
        <f t="shared" si="51"/>
        <v>0</v>
      </c>
      <c r="B176" s="66">
        <f t="shared" si="52"/>
        <v>0</v>
      </c>
      <c r="C176" s="67">
        <f t="shared" si="53"/>
        <v>0</v>
      </c>
      <c r="D176" s="68"/>
      <c r="E176" s="69"/>
      <c r="F176" s="70"/>
      <c r="G176" s="70"/>
      <c r="H176" s="100" t="str">
        <f t="shared" si="54"/>
        <v/>
      </c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103" t="str">
        <f t="shared" si="55"/>
        <v/>
      </c>
      <c r="X176" s="103" t="str">
        <f t="shared" si="56"/>
        <v/>
      </c>
      <c r="Y176" s="103" t="str">
        <f t="shared" si="57"/>
        <v/>
      </c>
      <c r="Z176" s="104" t="str">
        <f t="shared" si="50"/>
        <v/>
      </c>
      <c r="AA176" s="104" t="str">
        <f t="shared" si="58"/>
        <v/>
      </c>
      <c r="AB176" s="104" t="str">
        <f t="shared" si="59"/>
        <v/>
      </c>
      <c r="AC176" s="104" t="str">
        <f t="shared" si="60"/>
        <v/>
      </c>
      <c r="AD176" s="70"/>
      <c r="AE176" s="107" t="str">
        <f t="shared" si="61"/>
        <v/>
      </c>
      <c r="AF176" s="108" t="str">
        <f t="shared" si="62"/>
        <v/>
      </c>
      <c r="AG176" s="72"/>
      <c r="AH176" s="110" t="str">
        <f t="shared" si="63"/>
        <v/>
      </c>
    </row>
    <row r="177" spans="1:34" x14ac:dyDescent="0.35">
      <c r="A177" s="66">
        <f t="shared" si="51"/>
        <v>0</v>
      </c>
      <c r="B177" s="66">
        <f t="shared" si="52"/>
        <v>0</v>
      </c>
      <c r="C177" s="67">
        <f t="shared" si="53"/>
        <v>0</v>
      </c>
      <c r="D177" s="68"/>
      <c r="E177" s="69"/>
      <c r="F177" s="70"/>
      <c r="G177" s="70"/>
      <c r="H177" s="100" t="str">
        <f t="shared" si="54"/>
        <v/>
      </c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103" t="str">
        <f t="shared" si="55"/>
        <v/>
      </c>
      <c r="X177" s="103" t="str">
        <f t="shared" si="56"/>
        <v/>
      </c>
      <c r="Y177" s="103" t="str">
        <f t="shared" si="57"/>
        <v/>
      </c>
      <c r="Z177" s="104" t="str">
        <f t="shared" si="50"/>
        <v/>
      </c>
      <c r="AA177" s="104" t="str">
        <f t="shared" si="58"/>
        <v/>
      </c>
      <c r="AB177" s="104" t="str">
        <f t="shared" si="59"/>
        <v/>
      </c>
      <c r="AC177" s="104" t="str">
        <f t="shared" si="60"/>
        <v/>
      </c>
      <c r="AD177" s="70"/>
      <c r="AE177" s="107" t="str">
        <f t="shared" si="61"/>
        <v/>
      </c>
      <c r="AF177" s="108" t="str">
        <f t="shared" si="62"/>
        <v/>
      </c>
      <c r="AG177" s="72"/>
      <c r="AH177" s="110" t="str">
        <f t="shared" si="63"/>
        <v/>
      </c>
    </row>
    <row r="178" spans="1:34" x14ac:dyDescent="0.35">
      <c r="A178" s="66">
        <f t="shared" si="51"/>
        <v>0</v>
      </c>
      <c r="B178" s="66">
        <f t="shared" si="52"/>
        <v>0</v>
      </c>
      <c r="C178" s="67">
        <f t="shared" si="53"/>
        <v>0</v>
      </c>
      <c r="D178" s="68"/>
      <c r="E178" s="69"/>
      <c r="F178" s="70"/>
      <c r="G178" s="70"/>
      <c r="H178" s="100" t="str">
        <f t="shared" si="54"/>
        <v/>
      </c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103" t="str">
        <f t="shared" si="55"/>
        <v/>
      </c>
      <c r="X178" s="103" t="str">
        <f t="shared" si="56"/>
        <v/>
      </c>
      <c r="Y178" s="103" t="str">
        <f t="shared" si="57"/>
        <v/>
      </c>
      <c r="Z178" s="104" t="str">
        <f t="shared" si="50"/>
        <v/>
      </c>
      <c r="AA178" s="104" t="str">
        <f t="shared" si="58"/>
        <v/>
      </c>
      <c r="AB178" s="104" t="str">
        <f t="shared" si="59"/>
        <v/>
      </c>
      <c r="AC178" s="104" t="str">
        <f t="shared" si="60"/>
        <v/>
      </c>
      <c r="AD178" s="70"/>
      <c r="AE178" s="107" t="str">
        <f t="shared" si="61"/>
        <v/>
      </c>
      <c r="AF178" s="108" t="str">
        <f t="shared" si="62"/>
        <v/>
      </c>
      <c r="AG178" s="72"/>
      <c r="AH178" s="110" t="str">
        <f t="shared" si="63"/>
        <v/>
      </c>
    </row>
    <row r="179" spans="1:34" x14ac:dyDescent="0.35">
      <c r="A179" s="66">
        <f t="shared" si="51"/>
        <v>0</v>
      </c>
      <c r="B179" s="66">
        <f t="shared" si="52"/>
        <v>0</v>
      </c>
      <c r="C179" s="67">
        <f t="shared" si="53"/>
        <v>0</v>
      </c>
      <c r="D179" s="68"/>
      <c r="E179" s="69"/>
      <c r="F179" s="70"/>
      <c r="G179" s="70"/>
      <c r="H179" s="100" t="str">
        <f t="shared" si="54"/>
        <v/>
      </c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103" t="str">
        <f t="shared" si="55"/>
        <v/>
      </c>
      <c r="X179" s="103" t="str">
        <f t="shared" si="56"/>
        <v/>
      </c>
      <c r="Y179" s="103" t="str">
        <f t="shared" si="57"/>
        <v/>
      </c>
      <c r="Z179" s="104" t="str">
        <f t="shared" si="50"/>
        <v/>
      </c>
      <c r="AA179" s="104" t="str">
        <f t="shared" si="58"/>
        <v/>
      </c>
      <c r="AB179" s="104" t="str">
        <f t="shared" si="59"/>
        <v/>
      </c>
      <c r="AC179" s="104" t="str">
        <f t="shared" si="60"/>
        <v/>
      </c>
      <c r="AD179" s="70"/>
      <c r="AE179" s="107" t="str">
        <f t="shared" si="61"/>
        <v/>
      </c>
      <c r="AF179" s="108" t="str">
        <f t="shared" si="62"/>
        <v/>
      </c>
      <c r="AG179" s="72"/>
      <c r="AH179" s="110" t="str">
        <f t="shared" si="63"/>
        <v/>
      </c>
    </row>
    <row r="180" spans="1:34" x14ac:dyDescent="0.35">
      <c r="A180" s="66">
        <f t="shared" si="51"/>
        <v>0</v>
      </c>
      <c r="B180" s="66">
        <f t="shared" si="52"/>
        <v>0</v>
      </c>
      <c r="C180" s="67">
        <f t="shared" si="53"/>
        <v>0</v>
      </c>
      <c r="D180" s="68"/>
      <c r="E180" s="69"/>
      <c r="F180" s="70"/>
      <c r="G180" s="70"/>
      <c r="H180" s="100" t="str">
        <f t="shared" si="54"/>
        <v/>
      </c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103" t="str">
        <f t="shared" si="55"/>
        <v/>
      </c>
      <c r="X180" s="103" t="str">
        <f t="shared" si="56"/>
        <v/>
      </c>
      <c r="Y180" s="103" t="str">
        <f t="shared" si="57"/>
        <v/>
      </c>
      <c r="Z180" s="104" t="str">
        <f t="shared" si="50"/>
        <v/>
      </c>
      <c r="AA180" s="104" t="str">
        <f t="shared" si="58"/>
        <v/>
      </c>
      <c r="AB180" s="104" t="str">
        <f t="shared" si="59"/>
        <v/>
      </c>
      <c r="AC180" s="104" t="str">
        <f t="shared" si="60"/>
        <v/>
      </c>
      <c r="AD180" s="70"/>
      <c r="AE180" s="107" t="str">
        <f t="shared" si="61"/>
        <v/>
      </c>
      <c r="AF180" s="108" t="str">
        <f t="shared" si="62"/>
        <v/>
      </c>
      <c r="AG180" s="72"/>
      <c r="AH180" s="110" t="str">
        <f t="shared" si="63"/>
        <v/>
      </c>
    </row>
    <row r="181" spans="1:34" x14ac:dyDescent="0.35">
      <c r="A181" s="66">
        <f t="shared" si="51"/>
        <v>0</v>
      </c>
      <c r="B181" s="66">
        <f t="shared" si="52"/>
        <v>0</v>
      </c>
      <c r="C181" s="67">
        <f t="shared" si="53"/>
        <v>0</v>
      </c>
      <c r="D181" s="68"/>
      <c r="E181" s="69"/>
      <c r="F181" s="70"/>
      <c r="G181" s="70"/>
      <c r="H181" s="100" t="str">
        <f t="shared" si="54"/>
        <v/>
      </c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103" t="str">
        <f t="shared" si="55"/>
        <v/>
      </c>
      <c r="X181" s="103" t="str">
        <f t="shared" si="56"/>
        <v/>
      </c>
      <c r="Y181" s="103" t="str">
        <f t="shared" si="57"/>
        <v/>
      </c>
      <c r="Z181" s="104" t="str">
        <f t="shared" ref="Z181:Z200" si="64">IF(F181="","",ROUND(IF(G181&gt;F181,(G181-F181)*24,24-(F181-G181)*24),2))</f>
        <v/>
      </c>
      <c r="AA181" s="104" t="str">
        <f t="shared" si="58"/>
        <v/>
      </c>
      <c r="AB181" s="104" t="str">
        <f t="shared" si="59"/>
        <v/>
      </c>
      <c r="AC181" s="104" t="str">
        <f t="shared" si="60"/>
        <v/>
      </c>
      <c r="AD181" s="70"/>
      <c r="AE181" s="107" t="str">
        <f t="shared" si="61"/>
        <v/>
      </c>
      <c r="AF181" s="108" t="str">
        <f t="shared" si="62"/>
        <v/>
      </c>
      <c r="AG181" s="72"/>
      <c r="AH181" s="110" t="str">
        <f t="shared" si="63"/>
        <v/>
      </c>
    </row>
    <row r="182" spans="1:34" x14ac:dyDescent="0.35">
      <c r="A182" s="66">
        <f t="shared" si="51"/>
        <v>0</v>
      </c>
      <c r="B182" s="66">
        <f t="shared" si="52"/>
        <v>0</v>
      </c>
      <c r="C182" s="67">
        <f t="shared" si="53"/>
        <v>0</v>
      </c>
      <c r="D182" s="68"/>
      <c r="E182" s="69"/>
      <c r="F182" s="70"/>
      <c r="G182" s="70"/>
      <c r="H182" s="100" t="str">
        <f t="shared" si="54"/>
        <v/>
      </c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103" t="str">
        <f t="shared" si="55"/>
        <v/>
      </c>
      <c r="X182" s="103" t="str">
        <f t="shared" si="56"/>
        <v/>
      </c>
      <c r="Y182" s="103" t="str">
        <f t="shared" si="57"/>
        <v/>
      </c>
      <c r="Z182" s="104" t="str">
        <f t="shared" si="64"/>
        <v/>
      </c>
      <c r="AA182" s="104" t="str">
        <f t="shared" si="58"/>
        <v/>
      </c>
      <c r="AB182" s="104" t="str">
        <f t="shared" si="59"/>
        <v/>
      </c>
      <c r="AC182" s="104" t="str">
        <f t="shared" si="60"/>
        <v/>
      </c>
      <c r="AD182" s="70"/>
      <c r="AE182" s="107" t="str">
        <f t="shared" si="61"/>
        <v/>
      </c>
      <c r="AF182" s="108" t="str">
        <f t="shared" si="62"/>
        <v/>
      </c>
      <c r="AG182" s="72"/>
      <c r="AH182" s="110" t="str">
        <f t="shared" si="63"/>
        <v/>
      </c>
    </row>
    <row r="183" spans="1:34" x14ac:dyDescent="0.35">
      <c r="A183" s="66">
        <f t="shared" si="51"/>
        <v>0</v>
      </c>
      <c r="B183" s="66">
        <f t="shared" si="52"/>
        <v>0</v>
      </c>
      <c r="C183" s="67">
        <f t="shared" si="53"/>
        <v>0</v>
      </c>
      <c r="D183" s="68"/>
      <c r="E183" s="69"/>
      <c r="F183" s="70"/>
      <c r="G183" s="70"/>
      <c r="H183" s="100" t="str">
        <f t="shared" si="54"/>
        <v/>
      </c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103" t="str">
        <f t="shared" si="55"/>
        <v/>
      </c>
      <c r="X183" s="103" t="str">
        <f t="shared" si="56"/>
        <v/>
      </c>
      <c r="Y183" s="103" t="str">
        <f t="shared" si="57"/>
        <v/>
      </c>
      <c r="Z183" s="104" t="str">
        <f t="shared" si="64"/>
        <v/>
      </c>
      <c r="AA183" s="104" t="str">
        <f t="shared" si="58"/>
        <v/>
      </c>
      <c r="AB183" s="104" t="str">
        <f t="shared" si="59"/>
        <v/>
      </c>
      <c r="AC183" s="104" t="str">
        <f t="shared" si="60"/>
        <v/>
      </c>
      <c r="AD183" s="70"/>
      <c r="AE183" s="107" t="str">
        <f t="shared" si="61"/>
        <v/>
      </c>
      <c r="AF183" s="108" t="str">
        <f t="shared" si="62"/>
        <v/>
      </c>
      <c r="AG183" s="72"/>
      <c r="AH183" s="110" t="str">
        <f t="shared" si="63"/>
        <v/>
      </c>
    </row>
    <row r="184" spans="1:34" x14ac:dyDescent="0.35">
      <c r="A184" s="66">
        <f t="shared" si="51"/>
        <v>0</v>
      </c>
      <c r="B184" s="66">
        <f t="shared" si="52"/>
        <v>0</v>
      </c>
      <c r="C184" s="67">
        <f t="shared" si="53"/>
        <v>0</v>
      </c>
      <c r="D184" s="68"/>
      <c r="E184" s="69"/>
      <c r="F184" s="70"/>
      <c r="G184" s="70"/>
      <c r="H184" s="100" t="str">
        <f t="shared" si="54"/>
        <v/>
      </c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103" t="str">
        <f t="shared" si="55"/>
        <v/>
      </c>
      <c r="X184" s="103" t="str">
        <f t="shared" si="56"/>
        <v/>
      </c>
      <c r="Y184" s="103" t="str">
        <f t="shared" si="57"/>
        <v/>
      </c>
      <c r="Z184" s="104" t="str">
        <f t="shared" si="64"/>
        <v/>
      </c>
      <c r="AA184" s="104" t="str">
        <f t="shared" si="58"/>
        <v/>
      </c>
      <c r="AB184" s="104" t="str">
        <f t="shared" si="59"/>
        <v/>
      </c>
      <c r="AC184" s="104" t="str">
        <f t="shared" si="60"/>
        <v/>
      </c>
      <c r="AD184" s="70"/>
      <c r="AE184" s="107" t="str">
        <f t="shared" si="61"/>
        <v/>
      </c>
      <c r="AF184" s="108" t="str">
        <f t="shared" si="62"/>
        <v/>
      </c>
      <c r="AG184" s="72"/>
      <c r="AH184" s="110" t="str">
        <f t="shared" si="63"/>
        <v/>
      </c>
    </row>
    <row r="185" spans="1:34" x14ac:dyDescent="0.35">
      <c r="A185" s="66">
        <f t="shared" si="51"/>
        <v>0</v>
      </c>
      <c r="B185" s="66">
        <f t="shared" si="52"/>
        <v>0</v>
      </c>
      <c r="C185" s="67">
        <f t="shared" si="53"/>
        <v>0</v>
      </c>
      <c r="D185" s="68"/>
      <c r="E185" s="69"/>
      <c r="F185" s="70"/>
      <c r="G185" s="70"/>
      <c r="H185" s="100" t="str">
        <f t="shared" si="54"/>
        <v/>
      </c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103" t="str">
        <f t="shared" si="55"/>
        <v/>
      </c>
      <c r="X185" s="103" t="str">
        <f t="shared" si="56"/>
        <v/>
      </c>
      <c r="Y185" s="103" t="str">
        <f t="shared" si="57"/>
        <v/>
      </c>
      <c r="Z185" s="104" t="str">
        <f t="shared" si="64"/>
        <v/>
      </c>
      <c r="AA185" s="104" t="str">
        <f t="shared" si="58"/>
        <v/>
      </c>
      <c r="AB185" s="104" t="str">
        <f t="shared" si="59"/>
        <v/>
      </c>
      <c r="AC185" s="104" t="str">
        <f t="shared" si="60"/>
        <v/>
      </c>
      <c r="AD185" s="70"/>
      <c r="AE185" s="107" t="str">
        <f t="shared" si="61"/>
        <v/>
      </c>
      <c r="AF185" s="108" t="str">
        <f t="shared" si="62"/>
        <v/>
      </c>
      <c r="AG185" s="72"/>
      <c r="AH185" s="110" t="str">
        <f t="shared" si="63"/>
        <v/>
      </c>
    </row>
    <row r="186" spans="1:34" x14ac:dyDescent="0.35">
      <c r="A186" s="66">
        <f t="shared" si="51"/>
        <v>0</v>
      </c>
      <c r="B186" s="66">
        <f t="shared" si="52"/>
        <v>0</v>
      </c>
      <c r="C186" s="67">
        <f t="shared" si="53"/>
        <v>0</v>
      </c>
      <c r="D186" s="68"/>
      <c r="E186" s="69"/>
      <c r="F186" s="70"/>
      <c r="G186" s="70"/>
      <c r="H186" s="100" t="str">
        <f t="shared" si="54"/>
        <v/>
      </c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103" t="str">
        <f t="shared" si="55"/>
        <v/>
      </c>
      <c r="X186" s="103" t="str">
        <f t="shared" si="56"/>
        <v/>
      </c>
      <c r="Y186" s="103" t="str">
        <f t="shared" si="57"/>
        <v/>
      </c>
      <c r="Z186" s="104" t="str">
        <f t="shared" si="64"/>
        <v/>
      </c>
      <c r="AA186" s="104" t="str">
        <f t="shared" si="58"/>
        <v/>
      </c>
      <c r="AB186" s="104" t="str">
        <f t="shared" si="59"/>
        <v/>
      </c>
      <c r="AC186" s="104" t="str">
        <f t="shared" si="60"/>
        <v/>
      </c>
      <c r="AD186" s="70"/>
      <c r="AE186" s="107" t="str">
        <f t="shared" si="61"/>
        <v/>
      </c>
      <c r="AF186" s="108" t="str">
        <f t="shared" si="62"/>
        <v/>
      </c>
      <c r="AG186" s="72"/>
      <c r="AH186" s="110" t="str">
        <f t="shared" si="63"/>
        <v/>
      </c>
    </row>
    <row r="187" spans="1:34" x14ac:dyDescent="0.35">
      <c r="A187" s="66">
        <f t="shared" si="51"/>
        <v>0</v>
      </c>
      <c r="B187" s="66">
        <f t="shared" si="52"/>
        <v>0</v>
      </c>
      <c r="C187" s="67">
        <f t="shared" si="53"/>
        <v>0</v>
      </c>
      <c r="D187" s="68"/>
      <c r="E187" s="69"/>
      <c r="F187" s="70"/>
      <c r="G187" s="70"/>
      <c r="H187" s="100" t="str">
        <f t="shared" si="54"/>
        <v/>
      </c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103" t="str">
        <f t="shared" si="55"/>
        <v/>
      </c>
      <c r="X187" s="103" t="str">
        <f t="shared" si="56"/>
        <v/>
      </c>
      <c r="Y187" s="103" t="str">
        <f t="shared" si="57"/>
        <v/>
      </c>
      <c r="Z187" s="104" t="str">
        <f t="shared" si="64"/>
        <v/>
      </c>
      <c r="AA187" s="104" t="str">
        <f t="shared" si="58"/>
        <v/>
      </c>
      <c r="AB187" s="104" t="str">
        <f t="shared" si="59"/>
        <v/>
      </c>
      <c r="AC187" s="104" t="str">
        <f t="shared" si="60"/>
        <v/>
      </c>
      <c r="AD187" s="70"/>
      <c r="AE187" s="107" t="str">
        <f t="shared" si="61"/>
        <v/>
      </c>
      <c r="AF187" s="108" t="str">
        <f t="shared" si="62"/>
        <v/>
      </c>
      <c r="AG187" s="72"/>
      <c r="AH187" s="110" t="str">
        <f t="shared" si="63"/>
        <v/>
      </c>
    </row>
    <row r="188" spans="1:34" x14ac:dyDescent="0.35">
      <c r="A188" s="66">
        <f t="shared" si="51"/>
        <v>0</v>
      </c>
      <c r="B188" s="66">
        <f t="shared" si="52"/>
        <v>0</v>
      </c>
      <c r="C188" s="67">
        <f t="shared" si="53"/>
        <v>0</v>
      </c>
      <c r="D188" s="68"/>
      <c r="E188" s="69"/>
      <c r="F188" s="70"/>
      <c r="G188" s="70"/>
      <c r="H188" s="100" t="str">
        <f t="shared" si="54"/>
        <v/>
      </c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103" t="str">
        <f t="shared" si="55"/>
        <v/>
      </c>
      <c r="X188" s="103" t="str">
        <f t="shared" si="56"/>
        <v/>
      </c>
      <c r="Y188" s="103" t="str">
        <f t="shared" si="57"/>
        <v/>
      </c>
      <c r="Z188" s="104" t="str">
        <f t="shared" si="64"/>
        <v/>
      </c>
      <c r="AA188" s="104" t="str">
        <f t="shared" si="58"/>
        <v/>
      </c>
      <c r="AB188" s="104" t="str">
        <f t="shared" si="59"/>
        <v/>
      </c>
      <c r="AC188" s="104" t="str">
        <f t="shared" si="60"/>
        <v/>
      </c>
      <c r="AD188" s="70"/>
      <c r="AE188" s="107" t="str">
        <f t="shared" si="61"/>
        <v/>
      </c>
      <c r="AF188" s="108" t="str">
        <f t="shared" si="62"/>
        <v/>
      </c>
      <c r="AG188" s="72"/>
      <c r="AH188" s="110" t="str">
        <f t="shared" si="63"/>
        <v/>
      </c>
    </row>
    <row r="189" spans="1:34" x14ac:dyDescent="0.35">
      <c r="A189" s="66">
        <f t="shared" si="51"/>
        <v>0</v>
      </c>
      <c r="B189" s="66">
        <f t="shared" si="52"/>
        <v>0</v>
      </c>
      <c r="C189" s="67">
        <f t="shared" si="53"/>
        <v>0</v>
      </c>
      <c r="D189" s="68"/>
      <c r="E189" s="69"/>
      <c r="F189" s="70"/>
      <c r="G189" s="70"/>
      <c r="H189" s="100" t="str">
        <f t="shared" si="54"/>
        <v/>
      </c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103" t="str">
        <f t="shared" si="55"/>
        <v/>
      </c>
      <c r="X189" s="103" t="str">
        <f t="shared" si="56"/>
        <v/>
      </c>
      <c r="Y189" s="103" t="str">
        <f t="shared" si="57"/>
        <v/>
      </c>
      <c r="Z189" s="104" t="str">
        <f t="shared" si="64"/>
        <v/>
      </c>
      <c r="AA189" s="104" t="str">
        <f t="shared" si="58"/>
        <v/>
      </c>
      <c r="AB189" s="104" t="str">
        <f t="shared" si="59"/>
        <v/>
      </c>
      <c r="AC189" s="104" t="str">
        <f t="shared" si="60"/>
        <v/>
      </c>
      <c r="AD189" s="70"/>
      <c r="AE189" s="107" t="str">
        <f t="shared" si="61"/>
        <v/>
      </c>
      <c r="AF189" s="108" t="str">
        <f t="shared" si="62"/>
        <v/>
      </c>
      <c r="AG189" s="72"/>
      <c r="AH189" s="110" t="str">
        <f t="shared" si="63"/>
        <v/>
      </c>
    </row>
    <row r="190" spans="1:34" x14ac:dyDescent="0.35">
      <c r="A190" s="66">
        <f t="shared" si="51"/>
        <v>0</v>
      </c>
      <c r="B190" s="66">
        <f t="shared" si="52"/>
        <v>0</v>
      </c>
      <c r="C190" s="67">
        <f t="shared" si="53"/>
        <v>0</v>
      </c>
      <c r="D190" s="68"/>
      <c r="E190" s="69"/>
      <c r="F190" s="70"/>
      <c r="G190" s="70"/>
      <c r="H190" s="100" t="str">
        <f t="shared" si="54"/>
        <v/>
      </c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103" t="str">
        <f t="shared" si="55"/>
        <v/>
      </c>
      <c r="X190" s="103" t="str">
        <f t="shared" si="56"/>
        <v/>
      </c>
      <c r="Y190" s="103" t="str">
        <f t="shared" si="57"/>
        <v/>
      </c>
      <c r="Z190" s="104" t="str">
        <f t="shared" si="64"/>
        <v/>
      </c>
      <c r="AA190" s="104" t="str">
        <f t="shared" si="58"/>
        <v/>
      </c>
      <c r="AB190" s="104" t="str">
        <f t="shared" si="59"/>
        <v/>
      </c>
      <c r="AC190" s="104" t="str">
        <f t="shared" si="60"/>
        <v/>
      </c>
      <c r="AD190" s="70"/>
      <c r="AE190" s="107" t="str">
        <f t="shared" si="61"/>
        <v/>
      </c>
      <c r="AF190" s="108" t="str">
        <f t="shared" si="62"/>
        <v/>
      </c>
      <c r="AG190" s="72"/>
      <c r="AH190" s="110" t="str">
        <f t="shared" si="63"/>
        <v/>
      </c>
    </row>
    <row r="191" spans="1:34" x14ac:dyDescent="0.35">
      <c r="A191" s="66">
        <f t="shared" si="51"/>
        <v>0</v>
      </c>
      <c r="B191" s="66">
        <f t="shared" si="52"/>
        <v>0</v>
      </c>
      <c r="C191" s="67">
        <f t="shared" si="53"/>
        <v>0</v>
      </c>
      <c r="D191" s="68"/>
      <c r="E191" s="69"/>
      <c r="F191" s="70"/>
      <c r="G191" s="70"/>
      <c r="H191" s="100" t="str">
        <f t="shared" si="54"/>
        <v/>
      </c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103" t="str">
        <f t="shared" si="55"/>
        <v/>
      </c>
      <c r="X191" s="103" t="str">
        <f t="shared" si="56"/>
        <v/>
      </c>
      <c r="Y191" s="103" t="str">
        <f t="shared" si="57"/>
        <v/>
      </c>
      <c r="Z191" s="104" t="str">
        <f t="shared" si="64"/>
        <v/>
      </c>
      <c r="AA191" s="104" t="str">
        <f t="shared" si="58"/>
        <v/>
      </c>
      <c r="AB191" s="104" t="str">
        <f t="shared" si="59"/>
        <v/>
      </c>
      <c r="AC191" s="104" t="str">
        <f t="shared" si="60"/>
        <v/>
      </c>
      <c r="AD191" s="70"/>
      <c r="AE191" s="107" t="str">
        <f t="shared" si="61"/>
        <v/>
      </c>
      <c r="AF191" s="108" t="str">
        <f t="shared" si="62"/>
        <v/>
      </c>
      <c r="AG191" s="72"/>
      <c r="AH191" s="110" t="str">
        <f t="shared" si="63"/>
        <v/>
      </c>
    </row>
    <row r="192" spans="1:34" x14ac:dyDescent="0.35">
      <c r="A192" s="66">
        <f t="shared" si="51"/>
        <v>0</v>
      </c>
      <c r="B192" s="66">
        <f t="shared" si="52"/>
        <v>0</v>
      </c>
      <c r="C192" s="67">
        <f t="shared" si="53"/>
        <v>0</v>
      </c>
      <c r="D192" s="68"/>
      <c r="E192" s="69"/>
      <c r="F192" s="70"/>
      <c r="G192" s="70"/>
      <c r="H192" s="100" t="str">
        <f t="shared" si="54"/>
        <v/>
      </c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103" t="str">
        <f t="shared" si="55"/>
        <v/>
      </c>
      <c r="X192" s="103" t="str">
        <f t="shared" si="56"/>
        <v/>
      </c>
      <c r="Y192" s="103" t="str">
        <f t="shared" si="57"/>
        <v/>
      </c>
      <c r="Z192" s="104" t="str">
        <f t="shared" si="64"/>
        <v/>
      </c>
      <c r="AA192" s="104" t="str">
        <f t="shared" si="58"/>
        <v/>
      </c>
      <c r="AB192" s="104" t="str">
        <f t="shared" si="59"/>
        <v/>
      </c>
      <c r="AC192" s="104" t="str">
        <f t="shared" si="60"/>
        <v/>
      </c>
      <c r="AD192" s="70"/>
      <c r="AE192" s="107" t="str">
        <f t="shared" si="61"/>
        <v/>
      </c>
      <c r="AF192" s="108" t="str">
        <f t="shared" si="62"/>
        <v/>
      </c>
      <c r="AG192" s="72"/>
      <c r="AH192" s="110" t="str">
        <f t="shared" si="63"/>
        <v/>
      </c>
    </row>
    <row r="193" spans="1:34" x14ac:dyDescent="0.35">
      <c r="A193" s="66">
        <f t="shared" si="51"/>
        <v>0</v>
      </c>
      <c r="B193" s="66">
        <f t="shared" si="52"/>
        <v>0</v>
      </c>
      <c r="C193" s="67">
        <f t="shared" si="53"/>
        <v>0</v>
      </c>
      <c r="D193" s="68"/>
      <c r="E193" s="69"/>
      <c r="F193" s="70"/>
      <c r="G193" s="70"/>
      <c r="H193" s="100" t="str">
        <f t="shared" si="54"/>
        <v/>
      </c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103" t="str">
        <f t="shared" si="55"/>
        <v/>
      </c>
      <c r="X193" s="103" t="str">
        <f t="shared" si="56"/>
        <v/>
      </c>
      <c r="Y193" s="103" t="str">
        <f t="shared" si="57"/>
        <v/>
      </c>
      <c r="Z193" s="104" t="str">
        <f t="shared" si="64"/>
        <v/>
      </c>
      <c r="AA193" s="104" t="str">
        <f t="shared" si="58"/>
        <v/>
      </c>
      <c r="AB193" s="104" t="str">
        <f t="shared" si="59"/>
        <v/>
      </c>
      <c r="AC193" s="104" t="str">
        <f t="shared" si="60"/>
        <v/>
      </c>
      <c r="AD193" s="70"/>
      <c r="AE193" s="107" t="str">
        <f t="shared" si="61"/>
        <v/>
      </c>
      <c r="AF193" s="108" t="str">
        <f t="shared" si="62"/>
        <v/>
      </c>
      <c r="AG193" s="72"/>
      <c r="AH193" s="110" t="str">
        <f t="shared" si="63"/>
        <v/>
      </c>
    </row>
    <row r="194" spans="1:34" x14ac:dyDescent="0.35">
      <c r="A194" s="66">
        <f t="shared" si="51"/>
        <v>0</v>
      </c>
      <c r="B194" s="66">
        <f t="shared" si="52"/>
        <v>0</v>
      </c>
      <c r="C194" s="67">
        <f t="shared" si="53"/>
        <v>0</v>
      </c>
      <c r="D194" s="68"/>
      <c r="E194" s="69"/>
      <c r="F194" s="70"/>
      <c r="G194" s="70"/>
      <c r="H194" s="100" t="str">
        <f t="shared" si="54"/>
        <v/>
      </c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103" t="str">
        <f t="shared" si="55"/>
        <v/>
      </c>
      <c r="X194" s="103" t="str">
        <f t="shared" si="56"/>
        <v/>
      </c>
      <c r="Y194" s="103" t="str">
        <f t="shared" si="57"/>
        <v/>
      </c>
      <c r="Z194" s="104" t="str">
        <f t="shared" si="64"/>
        <v/>
      </c>
      <c r="AA194" s="104" t="str">
        <f t="shared" si="58"/>
        <v/>
      </c>
      <c r="AB194" s="104" t="str">
        <f t="shared" si="59"/>
        <v/>
      </c>
      <c r="AC194" s="104" t="str">
        <f t="shared" si="60"/>
        <v/>
      </c>
      <c r="AD194" s="70"/>
      <c r="AE194" s="107" t="str">
        <f t="shared" si="61"/>
        <v/>
      </c>
      <c r="AF194" s="108" t="str">
        <f t="shared" si="62"/>
        <v/>
      </c>
      <c r="AG194" s="72"/>
      <c r="AH194" s="110" t="str">
        <f t="shared" si="63"/>
        <v/>
      </c>
    </row>
    <row r="195" spans="1:34" x14ac:dyDescent="0.35">
      <c r="A195" s="66">
        <f t="shared" si="51"/>
        <v>0</v>
      </c>
      <c r="B195" s="66">
        <f t="shared" si="52"/>
        <v>0</v>
      </c>
      <c r="C195" s="67">
        <f t="shared" si="53"/>
        <v>0</v>
      </c>
      <c r="D195" s="68"/>
      <c r="E195" s="69"/>
      <c r="F195" s="70"/>
      <c r="G195" s="70"/>
      <c r="H195" s="100" t="str">
        <f t="shared" si="54"/>
        <v/>
      </c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103" t="str">
        <f t="shared" si="55"/>
        <v/>
      </c>
      <c r="X195" s="103" t="str">
        <f t="shared" si="56"/>
        <v/>
      </c>
      <c r="Y195" s="103" t="str">
        <f t="shared" si="57"/>
        <v/>
      </c>
      <c r="Z195" s="104" t="str">
        <f t="shared" si="64"/>
        <v/>
      </c>
      <c r="AA195" s="104" t="str">
        <f t="shared" si="58"/>
        <v/>
      </c>
      <c r="AB195" s="104" t="str">
        <f t="shared" si="59"/>
        <v/>
      </c>
      <c r="AC195" s="104" t="str">
        <f t="shared" si="60"/>
        <v/>
      </c>
      <c r="AD195" s="70"/>
      <c r="AE195" s="107" t="str">
        <f t="shared" si="61"/>
        <v/>
      </c>
      <c r="AF195" s="108" t="str">
        <f t="shared" si="62"/>
        <v/>
      </c>
      <c r="AG195" s="72"/>
      <c r="AH195" s="110" t="str">
        <f t="shared" si="63"/>
        <v/>
      </c>
    </row>
    <row r="196" spans="1:34" x14ac:dyDescent="0.35">
      <c r="A196" s="66">
        <f t="shared" si="51"/>
        <v>0</v>
      </c>
      <c r="B196" s="66">
        <f t="shared" si="52"/>
        <v>0</v>
      </c>
      <c r="C196" s="67">
        <f t="shared" si="53"/>
        <v>0</v>
      </c>
      <c r="D196" s="68"/>
      <c r="E196" s="69"/>
      <c r="F196" s="70"/>
      <c r="G196" s="70"/>
      <c r="H196" s="100" t="str">
        <f t="shared" si="54"/>
        <v/>
      </c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103" t="str">
        <f t="shared" si="55"/>
        <v/>
      </c>
      <c r="X196" s="103" t="str">
        <f t="shared" si="56"/>
        <v/>
      </c>
      <c r="Y196" s="103" t="str">
        <f t="shared" si="57"/>
        <v/>
      </c>
      <c r="Z196" s="104" t="str">
        <f t="shared" si="64"/>
        <v/>
      </c>
      <c r="AA196" s="104" t="str">
        <f t="shared" si="58"/>
        <v/>
      </c>
      <c r="AB196" s="104" t="str">
        <f t="shared" si="59"/>
        <v/>
      </c>
      <c r="AC196" s="104" t="str">
        <f t="shared" si="60"/>
        <v/>
      </c>
      <c r="AD196" s="70"/>
      <c r="AE196" s="107" t="str">
        <f t="shared" si="61"/>
        <v/>
      </c>
      <c r="AF196" s="108" t="str">
        <f t="shared" si="62"/>
        <v/>
      </c>
      <c r="AG196" s="72"/>
      <c r="AH196" s="110" t="str">
        <f t="shared" si="63"/>
        <v/>
      </c>
    </row>
    <row r="197" spans="1:34" x14ac:dyDescent="0.35">
      <c r="A197" s="66">
        <f t="shared" si="51"/>
        <v>0</v>
      </c>
      <c r="B197" s="66">
        <f t="shared" si="52"/>
        <v>0</v>
      </c>
      <c r="C197" s="67">
        <f t="shared" si="53"/>
        <v>0</v>
      </c>
      <c r="D197" s="68"/>
      <c r="E197" s="69"/>
      <c r="F197" s="70"/>
      <c r="G197" s="70"/>
      <c r="H197" s="100" t="str">
        <f t="shared" si="54"/>
        <v/>
      </c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103" t="str">
        <f t="shared" si="55"/>
        <v/>
      </c>
      <c r="X197" s="103" t="str">
        <f t="shared" si="56"/>
        <v/>
      </c>
      <c r="Y197" s="103" t="str">
        <f t="shared" si="57"/>
        <v/>
      </c>
      <c r="Z197" s="104" t="str">
        <f t="shared" si="64"/>
        <v/>
      </c>
      <c r="AA197" s="104" t="str">
        <f t="shared" si="58"/>
        <v/>
      </c>
      <c r="AB197" s="104" t="str">
        <f t="shared" si="59"/>
        <v/>
      </c>
      <c r="AC197" s="104" t="str">
        <f t="shared" si="60"/>
        <v/>
      </c>
      <c r="AD197" s="70"/>
      <c r="AE197" s="107" t="str">
        <f t="shared" si="61"/>
        <v/>
      </c>
      <c r="AF197" s="108" t="str">
        <f t="shared" si="62"/>
        <v/>
      </c>
      <c r="AG197" s="72"/>
      <c r="AH197" s="110" t="str">
        <f t="shared" si="63"/>
        <v/>
      </c>
    </row>
    <row r="198" spans="1:34" x14ac:dyDescent="0.35">
      <c r="A198" s="66">
        <f t="shared" si="51"/>
        <v>0</v>
      </c>
      <c r="B198" s="66">
        <f t="shared" si="52"/>
        <v>0</v>
      </c>
      <c r="C198" s="67">
        <f t="shared" si="53"/>
        <v>0</v>
      </c>
      <c r="D198" s="68"/>
      <c r="E198" s="69"/>
      <c r="F198" s="70"/>
      <c r="G198" s="70"/>
      <c r="H198" s="100" t="str">
        <f t="shared" si="54"/>
        <v/>
      </c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103" t="str">
        <f t="shared" si="55"/>
        <v/>
      </c>
      <c r="X198" s="103" t="str">
        <f t="shared" si="56"/>
        <v/>
      </c>
      <c r="Y198" s="103" t="str">
        <f t="shared" si="57"/>
        <v/>
      </c>
      <c r="Z198" s="104" t="str">
        <f t="shared" si="64"/>
        <v/>
      </c>
      <c r="AA198" s="104" t="str">
        <f t="shared" si="58"/>
        <v/>
      </c>
      <c r="AB198" s="104" t="str">
        <f t="shared" si="59"/>
        <v/>
      </c>
      <c r="AC198" s="104" t="str">
        <f t="shared" si="60"/>
        <v/>
      </c>
      <c r="AD198" s="70"/>
      <c r="AE198" s="107" t="str">
        <f t="shared" si="61"/>
        <v/>
      </c>
      <c r="AF198" s="108" t="str">
        <f t="shared" si="62"/>
        <v/>
      </c>
      <c r="AG198" s="72"/>
      <c r="AH198" s="110" t="str">
        <f t="shared" si="63"/>
        <v/>
      </c>
    </row>
    <row r="199" spans="1:34" x14ac:dyDescent="0.35">
      <c r="A199" s="66">
        <f t="shared" si="51"/>
        <v>0</v>
      </c>
      <c r="B199" s="66">
        <f t="shared" si="52"/>
        <v>0</v>
      </c>
      <c r="C199" s="67">
        <f t="shared" si="53"/>
        <v>0</v>
      </c>
      <c r="D199" s="68"/>
      <c r="E199" s="69"/>
      <c r="F199" s="70"/>
      <c r="G199" s="70"/>
      <c r="H199" s="100" t="str">
        <f t="shared" si="54"/>
        <v/>
      </c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103" t="str">
        <f t="shared" si="55"/>
        <v/>
      </c>
      <c r="X199" s="103" t="str">
        <f t="shared" si="56"/>
        <v/>
      </c>
      <c r="Y199" s="103" t="str">
        <f t="shared" si="57"/>
        <v/>
      </c>
      <c r="Z199" s="104" t="str">
        <f t="shared" si="64"/>
        <v/>
      </c>
      <c r="AA199" s="104" t="str">
        <f t="shared" si="58"/>
        <v/>
      </c>
      <c r="AB199" s="104" t="str">
        <f t="shared" si="59"/>
        <v/>
      </c>
      <c r="AC199" s="104" t="str">
        <f t="shared" si="60"/>
        <v/>
      </c>
      <c r="AD199" s="70"/>
      <c r="AE199" s="107" t="str">
        <f t="shared" si="61"/>
        <v/>
      </c>
      <c r="AF199" s="108" t="str">
        <f t="shared" si="62"/>
        <v/>
      </c>
      <c r="AG199" s="72"/>
      <c r="AH199" s="110" t="str">
        <f t="shared" si="63"/>
        <v/>
      </c>
    </row>
    <row r="200" spans="1:34" x14ac:dyDescent="0.35">
      <c r="A200" s="66">
        <f t="shared" si="51"/>
        <v>0</v>
      </c>
      <c r="B200" s="66">
        <f t="shared" si="52"/>
        <v>0</v>
      </c>
      <c r="C200" s="67">
        <f t="shared" si="53"/>
        <v>0</v>
      </c>
      <c r="D200" s="68"/>
      <c r="E200" s="69"/>
      <c r="F200" s="70"/>
      <c r="G200" s="70"/>
      <c r="H200" s="100" t="str">
        <f t="shared" si="54"/>
        <v/>
      </c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103" t="str">
        <f t="shared" si="55"/>
        <v/>
      </c>
      <c r="X200" s="103" t="str">
        <f t="shared" si="56"/>
        <v/>
      </c>
      <c r="Y200" s="103" t="str">
        <f t="shared" si="57"/>
        <v/>
      </c>
      <c r="Z200" s="104" t="str">
        <f t="shared" si="64"/>
        <v/>
      </c>
      <c r="AA200" s="104" t="str">
        <f t="shared" si="58"/>
        <v/>
      </c>
      <c r="AB200" s="104" t="str">
        <f t="shared" si="59"/>
        <v/>
      </c>
      <c r="AC200" s="104" t="str">
        <f t="shared" si="60"/>
        <v/>
      </c>
      <c r="AD200" s="70"/>
      <c r="AE200" s="107" t="str">
        <f t="shared" si="61"/>
        <v/>
      </c>
      <c r="AF200" s="108" t="str">
        <f t="shared" si="62"/>
        <v/>
      </c>
      <c r="AG200" s="72"/>
      <c r="AH200" s="110" t="str">
        <f t="shared" si="63"/>
        <v/>
      </c>
    </row>
  </sheetData>
  <protectedRanges>
    <protectedRange sqref="Z6:AG13" name="Plage6"/>
    <protectedRange sqref="D21:G200" name="Plage1"/>
    <protectedRange sqref="I21:V200" name="Plage2"/>
    <protectedRange sqref="AD21:AD200" name="Plage3"/>
    <protectedRange sqref="AG21:AG200" name="Plage4"/>
    <protectedRange sqref="G6" name="Plage5"/>
  </protectedRanges>
  <mergeCells count="6">
    <mergeCell ref="I18:V18"/>
    <mergeCell ref="G6:L6"/>
    <mergeCell ref="G8:L8"/>
    <mergeCell ref="G9:L9"/>
    <mergeCell ref="G10:L10"/>
    <mergeCell ref="C16:H16"/>
  </mergeCells>
  <dataValidations count="2">
    <dataValidation type="whole" errorStyle="warning" allowBlank="1" showInputMessage="1" showErrorMessage="1" errorTitle="Échelon non-valide" error="Seules les valeurs 0 @ 12 sont valides._x000a__x000a_Faire annuler et recommencer." sqref="N21:N200 U21:U200" xr:uid="{00000000-0002-0000-0000-000001000000}">
      <formula1>0</formula1>
      <formula2>16</formula2>
    </dataValidation>
    <dataValidation type="list" allowBlank="1" showInputMessage="1" showErrorMessage="1" sqref="F21:G200" xr:uid="{00000000-0002-0000-0000-000002000000}">
      <formula1>HEURES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Paramètres!$R$1:$R$8</xm:f>
          </x14:formula1>
          <xm:sqref>E21:E200</xm:sqref>
        </x14:dataValidation>
        <x14:dataValidation type="list" allowBlank="1" showInputMessage="1" showErrorMessage="1" xr:uid="{00000000-0002-0000-0000-000003000000}">
          <x14:formula1>
            <xm:f>Paramètres!$P$1:$P$182</xm:f>
          </x14:formula1>
          <xm:sqref>D21:D200</xm:sqref>
        </x14:dataValidation>
        <x14:dataValidation type="list" allowBlank="1" showInputMessage="1" showErrorMessage="1" xr:uid="{55F6043A-A897-458D-9864-19F39281F232}">
          <x14:formula1>
            <xm:f>Paramètres!$K$1:$K$74</xm:f>
          </x14:formula1>
          <xm:sqref>G6:L6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2D9F1-7549-4936-BF9A-0D8DFDCD7260}">
  <dimension ref="A1:R189"/>
  <sheetViews>
    <sheetView topLeftCell="K1" workbookViewId="0">
      <selection activeCell="K22" sqref="K22"/>
    </sheetView>
  </sheetViews>
  <sheetFormatPr baseColWidth="10" defaultRowHeight="14.5" x14ac:dyDescent="0.35"/>
  <cols>
    <col min="1" max="1" width="49.26953125" hidden="1" customWidth="1"/>
    <col min="2" max="2" width="8.7265625" hidden="1" customWidth="1"/>
    <col min="3" max="3" width="60.7265625" hidden="1" customWidth="1"/>
    <col min="4" max="4" width="7.81640625" hidden="1" customWidth="1"/>
    <col min="5" max="5" width="7.453125" hidden="1" customWidth="1"/>
    <col min="6" max="6" width="11.1796875" hidden="1" customWidth="1"/>
    <col min="7" max="7" width="9.54296875" hidden="1" customWidth="1"/>
    <col min="8" max="8" width="7.453125" hidden="1" customWidth="1"/>
    <col min="9" max="9" width="53.453125" hidden="1" customWidth="1"/>
    <col min="10" max="10" width="0" hidden="1" customWidth="1"/>
    <col min="11" max="11" width="62.7265625" bestFit="1" customWidth="1"/>
    <col min="12" max="12" width="31.26953125" style="48" bestFit="1" customWidth="1"/>
    <col min="13" max="13" width="11.453125" style="48"/>
    <col min="14" max="14" width="55" style="94" bestFit="1" customWidth="1"/>
    <col min="16" max="16" width="44.7265625" bestFit="1" customWidth="1"/>
  </cols>
  <sheetData>
    <row r="1" spans="1:18" ht="15" thickBot="1" x14ac:dyDescent="0.4">
      <c r="A1" s="73" t="s">
        <v>50</v>
      </c>
      <c r="B1" s="74" t="s">
        <v>51</v>
      </c>
      <c r="C1" s="74" t="s">
        <v>52</v>
      </c>
      <c r="D1" s="74" t="s">
        <v>8</v>
      </c>
      <c r="E1" s="74" t="s">
        <v>11</v>
      </c>
      <c r="F1" s="74"/>
      <c r="G1" s="74"/>
      <c r="H1" s="74" t="s">
        <v>53</v>
      </c>
      <c r="I1" s="75" t="s">
        <v>12</v>
      </c>
      <c r="K1" s="93" t="s">
        <v>454</v>
      </c>
      <c r="L1" s="93" t="s">
        <v>13</v>
      </c>
      <c r="M1" s="93" t="s">
        <v>429</v>
      </c>
      <c r="N1" s="93" t="s">
        <v>12</v>
      </c>
      <c r="P1" s="74" t="s">
        <v>52</v>
      </c>
      <c r="R1" s="74" t="s">
        <v>444</v>
      </c>
    </row>
    <row r="2" spans="1:18" x14ac:dyDescent="0.35">
      <c r="A2" s="76" t="str">
        <f>B2&amp;C2</f>
        <v>P-010101-101-Rimouski</v>
      </c>
      <c r="B2" s="77" t="s">
        <v>54</v>
      </c>
      <c r="C2" s="78" t="s">
        <v>55</v>
      </c>
      <c r="D2" s="79">
        <v>0</v>
      </c>
      <c r="E2" s="79">
        <v>815.99999999999989</v>
      </c>
      <c r="F2" s="79"/>
      <c r="G2" s="79"/>
      <c r="H2" s="79">
        <v>815.99999999999989</v>
      </c>
      <c r="I2" s="92" t="s">
        <v>306</v>
      </c>
      <c r="K2" t="s">
        <v>357</v>
      </c>
      <c r="L2" s="94" t="s">
        <v>430</v>
      </c>
      <c r="M2" s="48" t="str">
        <f>MID(K2,1,6)</f>
        <v>P-0101</v>
      </c>
      <c r="N2" s="94" t="str">
        <f>MID(K2,10,250)</f>
        <v>Ambulance de Rimouski inc.</v>
      </c>
      <c r="P2" s="78" t="s">
        <v>55</v>
      </c>
      <c r="R2" s="95" t="s">
        <v>445</v>
      </c>
    </row>
    <row r="3" spans="1:18" x14ac:dyDescent="0.35">
      <c r="A3" s="80" t="str">
        <f t="shared" ref="A3:A66" si="0">B3&amp;C3</f>
        <v>P-010101-313-Trois-Pistoles</v>
      </c>
      <c r="B3" s="81" t="s">
        <v>54</v>
      </c>
      <c r="C3" s="82" t="s">
        <v>56</v>
      </c>
      <c r="D3" s="83">
        <v>672</v>
      </c>
      <c r="E3" s="83">
        <v>0</v>
      </c>
      <c r="F3" s="83"/>
      <c r="G3" s="83"/>
      <c r="H3" s="83">
        <v>672</v>
      </c>
      <c r="I3" s="90" t="s">
        <v>306</v>
      </c>
      <c r="K3" t="s">
        <v>358</v>
      </c>
      <c r="L3" s="94" t="s">
        <v>430</v>
      </c>
      <c r="M3" s="48" t="str">
        <f t="shared" ref="M3:M65" si="1">MID(K3,1,6)</f>
        <v>P-0102</v>
      </c>
      <c r="N3" s="94" t="str">
        <f t="shared" ref="N3:N65" si="2">MID(K3,10,250)</f>
        <v>Les services préhospitaliers Paraxion inc.</v>
      </c>
      <c r="P3" s="82" t="s">
        <v>60</v>
      </c>
      <c r="R3" s="96" t="s">
        <v>49</v>
      </c>
    </row>
    <row r="4" spans="1:18" x14ac:dyDescent="0.35">
      <c r="A4" s="80" t="str">
        <f t="shared" si="0"/>
        <v>P-010101-314-Lac-des-Aigles</v>
      </c>
      <c r="B4" s="81" t="s">
        <v>54</v>
      </c>
      <c r="C4" s="82" t="s">
        <v>57</v>
      </c>
      <c r="D4" s="83">
        <v>336</v>
      </c>
      <c r="E4" s="83">
        <v>0</v>
      </c>
      <c r="F4" s="83"/>
      <c r="G4" s="83"/>
      <c r="H4" s="83">
        <v>336</v>
      </c>
      <c r="I4" s="90" t="s">
        <v>306</v>
      </c>
      <c r="K4" t="s">
        <v>359</v>
      </c>
      <c r="L4" s="94" t="s">
        <v>430</v>
      </c>
      <c r="M4" s="48" t="str">
        <f t="shared" si="1"/>
        <v>P-0104</v>
      </c>
      <c r="N4" s="94" t="str">
        <f t="shared" si="2"/>
        <v>Coopérative  des Paramédics du Témiscouata</v>
      </c>
      <c r="P4" s="82" t="s">
        <v>48</v>
      </c>
      <c r="R4" s="96" t="s">
        <v>446</v>
      </c>
    </row>
    <row r="5" spans="1:18" x14ac:dyDescent="0.35">
      <c r="A5" s="80" t="str">
        <f t="shared" si="0"/>
        <v>P-010101-319-St-Cyprien</v>
      </c>
      <c r="B5" s="81" t="s">
        <v>54</v>
      </c>
      <c r="C5" s="82" t="s">
        <v>58</v>
      </c>
      <c r="D5" s="83">
        <v>336</v>
      </c>
      <c r="E5" s="83">
        <v>0</v>
      </c>
      <c r="F5" s="83"/>
      <c r="G5" s="83"/>
      <c r="H5" s="83">
        <v>336</v>
      </c>
      <c r="I5" s="90" t="s">
        <v>306</v>
      </c>
      <c r="K5" t="s">
        <v>360</v>
      </c>
      <c r="L5" s="94" t="s">
        <v>430</v>
      </c>
      <c r="M5" s="48" t="str">
        <f t="shared" si="1"/>
        <v>P-0105</v>
      </c>
      <c r="N5" s="94" t="str">
        <f t="shared" si="2"/>
        <v>Service Ambulancier Daniel Caron inc.</v>
      </c>
      <c r="P5" s="82" t="s">
        <v>61</v>
      </c>
      <c r="R5" s="96" t="s">
        <v>447</v>
      </c>
    </row>
    <row r="6" spans="1:18" x14ac:dyDescent="0.35">
      <c r="A6" s="80" t="str">
        <f t="shared" si="0"/>
        <v>P-010201-101-Rimouski</v>
      </c>
      <c r="B6" s="81" t="s">
        <v>59</v>
      </c>
      <c r="C6" s="82" t="s">
        <v>55</v>
      </c>
      <c r="D6" s="83">
        <v>0</v>
      </c>
      <c r="E6" s="83">
        <v>480</v>
      </c>
      <c r="F6" s="83"/>
      <c r="G6" s="83"/>
      <c r="H6" s="83">
        <v>480</v>
      </c>
      <c r="I6" s="90" t="s">
        <v>307</v>
      </c>
      <c r="K6" t="s">
        <v>361</v>
      </c>
      <c r="L6" s="94" t="s">
        <v>430</v>
      </c>
      <c r="M6" s="48" t="str">
        <f t="shared" si="1"/>
        <v>P-0106</v>
      </c>
      <c r="N6" s="94" t="str">
        <f t="shared" si="2"/>
        <v>Ambulance Chouinard inc.</v>
      </c>
      <c r="P6" s="82" t="s">
        <v>62</v>
      </c>
      <c r="R6" s="96" t="s">
        <v>448</v>
      </c>
    </row>
    <row r="7" spans="1:18" x14ac:dyDescent="0.35">
      <c r="A7" s="80" t="str">
        <f t="shared" si="0"/>
        <v>P-010201-102-Mont-Joli</v>
      </c>
      <c r="B7" s="81" t="s">
        <v>59</v>
      </c>
      <c r="C7" s="82" t="s">
        <v>60</v>
      </c>
      <c r="D7" s="83">
        <v>0</v>
      </c>
      <c r="E7" s="83">
        <v>812.00000000000011</v>
      </c>
      <c r="F7" s="83"/>
      <c r="G7" s="83"/>
      <c r="H7" s="83">
        <v>812.00000000000011</v>
      </c>
      <c r="I7" s="90" t="s">
        <v>307</v>
      </c>
      <c r="K7" t="s">
        <v>2</v>
      </c>
      <c r="L7" s="94" t="s">
        <v>430</v>
      </c>
      <c r="M7" s="48" t="str">
        <f t="shared" si="1"/>
        <v>P-0107</v>
      </c>
      <c r="N7" s="94" t="str">
        <f t="shared" si="2"/>
        <v>Les Ambulances Gilbert (Matane) inc.</v>
      </c>
      <c r="P7" s="82" t="s">
        <v>56</v>
      </c>
      <c r="R7" s="96" t="s">
        <v>449</v>
      </c>
    </row>
    <row r="8" spans="1:18" ht="15" thickBot="1" x14ac:dyDescent="0.4">
      <c r="A8" s="80" t="str">
        <f t="shared" si="0"/>
        <v>P-010201-115-Amqui</v>
      </c>
      <c r="B8" s="81" t="s">
        <v>59</v>
      </c>
      <c r="C8" s="82" t="s">
        <v>61</v>
      </c>
      <c r="D8" s="83">
        <v>0</v>
      </c>
      <c r="E8" s="83">
        <v>612</v>
      </c>
      <c r="F8" s="83"/>
      <c r="G8" s="83"/>
      <c r="H8" s="83">
        <v>612</v>
      </c>
      <c r="I8" s="90" t="s">
        <v>307</v>
      </c>
      <c r="K8" t="s">
        <v>362</v>
      </c>
      <c r="L8" s="94" t="s">
        <v>430</v>
      </c>
      <c r="M8" s="48" t="str">
        <f t="shared" si="1"/>
        <v>P-0108</v>
      </c>
      <c r="N8" s="94" t="str">
        <f t="shared" si="2"/>
        <v>Dessercom Inc.</v>
      </c>
      <c r="P8" s="82" t="s">
        <v>57</v>
      </c>
      <c r="R8" s="97" t="s">
        <v>450</v>
      </c>
    </row>
    <row r="9" spans="1:18" x14ac:dyDescent="0.35">
      <c r="A9" s="80" t="str">
        <f t="shared" si="0"/>
        <v>P-010201-119-Sayabec</v>
      </c>
      <c r="B9" s="81" t="s">
        <v>59</v>
      </c>
      <c r="C9" s="82" t="s">
        <v>62</v>
      </c>
      <c r="D9" s="83">
        <v>0</v>
      </c>
      <c r="E9" s="83">
        <v>336</v>
      </c>
      <c r="F9" s="83"/>
      <c r="G9" s="83"/>
      <c r="H9" s="83">
        <v>336</v>
      </c>
      <c r="I9" s="90" t="s">
        <v>307</v>
      </c>
      <c r="K9" t="s">
        <v>363</v>
      </c>
      <c r="L9" s="94" t="s">
        <v>430</v>
      </c>
      <c r="M9" s="48" t="str">
        <f t="shared" si="1"/>
        <v>P-0109</v>
      </c>
      <c r="N9" s="94" t="str">
        <f t="shared" si="2"/>
        <v>Les services amb. du Transcontinental Inc.</v>
      </c>
      <c r="P9" s="82" t="s">
        <v>64</v>
      </c>
    </row>
    <row r="10" spans="1:18" x14ac:dyDescent="0.35">
      <c r="A10" s="80" t="str">
        <f t="shared" si="0"/>
        <v>P-010401-315-Cabano</v>
      </c>
      <c r="B10" s="81" t="s">
        <v>63</v>
      </c>
      <c r="C10" s="82" t="s">
        <v>64</v>
      </c>
      <c r="D10" s="83">
        <v>336</v>
      </c>
      <c r="E10" s="83">
        <v>0</v>
      </c>
      <c r="F10" s="83"/>
      <c r="G10" s="83"/>
      <c r="H10" s="83">
        <v>336</v>
      </c>
      <c r="I10" s="90" t="s">
        <v>308</v>
      </c>
      <c r="K10" t="s">
        <v>364</v>
      </c>
      <c r="L10" s="94" t="s">
        <v>430</v>
      </c>
      <c r="M10" s="48" t="str">
        <f t="shared" si="1"/>
        <v>P-0110</v>
      </c>
      <c r="N10" s="94" t="str">
        <f t="shared" si="2"/>
        <v>Coopérative des Paramédics du Grand-Portage</v>
      </c>
      <c r="P10" s="82" t="s">
        <v>75</v>
      </c>
    </row>
    <row r="11" spans="1:18" x14ac:dyDescent="0.35">
      <c r="A11" s="80" t="str">
        <f t="shared" si="0"/>
        <v>P-010401-341-Notre-Dame du Lac</v>
      </c>
      <c r="B11" s="81" t="s">
        <v>63</v>
      </c>
      <c r="C11" s="82" t="s">
        <v>65</v>
      </c>
      <c r="D11" s="83">
        <v>336</v>
      </c>
      <c r="E11" s="83">
        <v>112.00000000000021</v>
      </c>
      <c r="F11" s="83"/>
      <c r="G11" s="83"/>
      <c r="H11" s="83">
        <v>448.00000000000023</v>
      </c>
      <c r="I11" s="90" t="s">
        <v>308</v>
      </c>
      <c r="K11" t="s">
        <v>365</v>
      </c>
      <c r="L11" s="94" t="s">
        <v>431</v>
      </c>
      <c r="M11" s="48" t="str">
        <f t="shared" si="1"/>
        <v>P-0201</v>
      </c>
      <c r="N11" s="94" t="str">
        <f t="shared" si="2"/>
        <v>Ambulance Mido Ltée</v>
      </c>
      <c r="P11" s="84" t="s">
        <v>67</v>
      </c>
    </row>
    <row r="12" spans="1:18" x14ac:dyDescent="0.35">
      <c r="A12" s="80" t="str">
        <f t="shared" si="0"/>
        <v>P-010501-317-St-Pascal</v>
      </c>
      <c r="B12" s="81" t="s">
        <v>66</v>
      </c>
      <c r="C12" s="84" t="s">
        <v>67</v>
      </c>
      <c r="D12" s="85">
        <v>336</v>
      </c>
      <c r="E12" s="85">
        <v>0</v>
      </c>
      <c r="F12" s="85"/>
      <c r="G12" s="85"/>
      <c r="H12" s="83">
        <v>336</v>
      </c>
      <c r="I12" s="90" t="s">
        <v>309</v>
      </c>
      <c r="K12" t="s">
        <v>366</v>
      </c>
      <c r="L12" s="94" t="s">
        <v>431</v>
      </c>
      <c r="M12" s="48" t="str">
        <f t="shared" si="1"/>
        <v>P-0202</v>
      </c>
      <c r="N12" s="94" t="str">
        <f t="shared" si="2"/>
        <v>Ambulance Médilac inc.</v>
      </c>
      <c r="P12" s="82" t="s">
        <v>73</v>
      </c>
    </row>
    <row r="13" spans="1:18" x14ac:dyDescent="0.35">
      <c r="A13" s="80" t="str">
        <f t="shared" si="0"/>
        <v>P-010601-321-La Pocatière</v>
      </c>
      <c r="B13" s="81" t="s">
        <v>68</v>
      </c>
      <c r="C13" s="82" t="s">
        <v>69</v>
      </c>
      <c r="D13" s="83">
        <v>672</v>
      </c>
      <c r="E13" s="83">
        <v>0</v>
      </c>
      <c r="F13" s="83"/>
      <c r="G13" s="83"/>
      <c r="H13" s="83">
        <v>672</v>
      </c>
      <c r="I13" s="90" t="s">
        <v>310</v>
      </c>
      <c r="K13" t="s">
        <v>367</v>
      </c>
      <c r="L13" s="94" t="s">
        <v>431</v>
      </c>
      <c r="M13" s="48" t="str">
        <f t="shared" si="1"/>
        <v>P-0203</v>
      </c>
      <c r="N13" s="94" t="str">
        <f t="shared" si="2"/>
        <v>Ambulances Médinord inc.</v>
      </c>
      <c r="P13" s="82" t="s">
        <v>58</v>
      </c>
    </row>
    <row r="14" spans="1:18" x14ac:dyDescent="0.35">
      <c r="A14" s="80" t="str">
        <f t="shared" si="0"/>
        <v>P-010701-103-Matane</v>
      </c>
      <c r="B14" s="81" t="s">
        <v>16</v>
      </c>
      <c r="C14" s="82" t="s">
        <v>48</v>
      </c>
      <c r="D14" s="83">
        <v>336</v>
      </c>
      <c r="E14" s="83">
        <v>536</v>
      </c>
      <c r="F14" s="83"/>
      <c r="G14" s="83"/>
      <c r="H14" s="83">
        <v>872</v>
      </c>
      <c r="I14" s="90" t="s">
        <v>10</v>
      </c>
      <c r="K14" t="s">
        <v>368</v>
      </c>
      <c r="L14" s="94" t="s">
        <v>431</v>
      </c>
      <c r="M14" s="48" t="str">
        <f t="shared" si="1"/>
        <v>P-0204</v>
      </c>
      <c r="N14" s="94" t="str">
        <f t="shared" si="2"/>
        <v>Ambulance Chicoutimi Inc.</v>
      </c>
      <c r="P14" s="82" t="s">
        <v>69</v>
      </c>
    </row>
    <row r="15" spans="1:18" x14ac:dyDescent="0.35">
      <c r="A15" s="80" t="str">
        <f t="shared" si="0"/>
        <v>P-010801-344-St-Alexandre</v>
      </c>
      <c r="B15" s="81" t="s">
        <v>70</v>
      </c>
      <c r="C15" s="82" t="s">
        <v>71</v>
      </c>
      <c r="D15" s="83">
        <v>336</v>
      </c>
      <c r="E15" s="83">
        <v>0</v>
      </c>
      <c r="F15" s="83"/>
      <c r="G15" s="83"/>
      <c r="H15" s="83">
        <v>336</v>
      </c>
      <c r="I15" s="90" t="s">
        <v>311</v>
      </c>
      <c r="K15" t="s">
        <v>369</v>
      </c>
      <c r="L15" s="94" t="s">
        <v>431</v>
      </c>
      <c r="M15" s="48" t="str">
        <f t="shared" si="1"/>
        <v>P-0205</v>
      </c>
      <c r="N15" s="94" t="str">
        <f t="shared" si="2"/>
        <v>Coopérative des techniciens ambulanciers du Québec</v>
      </c>
      <c r="P15" s="82" t="s">
        <v>65</v>
      </c>
    </row>
    <row r="16" spans="1:18" x14ac:dyDescent="0.35">
      <c r="A16" s="80" t="str">
        <f t="shared" si="0"/>
        <v>P-010901-318-Rivière-Bleue</v>
      </c>
      <c r="B16" s="81" t="s">
        <v>72</v>
      </c>
      <c r="C16" s="82" t="s">
        <v>73</v>
      </c>
      <c r="D16" s="83">
        <v>336</v>
      </c>
      <c r="E16" s="83">
        <v>0</v>
      </c>
      <c r="F16" s="83"/>
      <c r="G16" s="83"/>
      <c r="H16" s="83">
        <v>336</v>
      </c>
      <c r="I16" s="90" t="s">
        <v>312</v>
      </c>
      <c r="K16" t="s">
        <v>370</v>
      </c>
      <c r="L16" s="94" t="s">
        <v>432</v>
      </c>
      <c r="M16" s="48" t="str">
        <f t="shared" si="1"/>
        <v>P-0301</v>
      </c>
      <c r="N16" s="94" t="str">
        <f t="shared" si="2"/>
        <v>Coopérative des techniciens ambulanciers du Québec</v>
      </c>
      <c r="P16" s="82" t="s">
        <v>71</v>
      </c>
    </row>
    <row r="17" spans="1:16" x14ac:dyDescent="0.35">
      <c r="A17" s="80" t="str">
        <f t="shared" si="0"/>
        <v>P-011001-316-Rivière-du-Loup</v>
      </c>
      <c r="B17" s="81" t="s">
        <v>74</v>
      </c>
      <c r="C17" s="82" t="s">
        <v>75</v>
      </c>
      <c r="D17" s="83">
        <v>0</v>
      </c>
      <c r="E17" s="83">
        <v>815.99999999999989</v>
      </c>
      <c r="F17" s="83"/>
      <c r="G17" s="83"/>
      <c r="H17" s="83">
        <v>815.99999999999989</v>
      </c>
      <c r="I17" s="90" t="s">
        <v>313</v>
      </c>
      <c r="K17" t="s">
        <v>371</v>
      </c>
      <c r="L17" s="94" t="s">
        <v>432</v>
      </c>
      <c r="M17" s="48" t="str">
        <f t="shared" si="1"/>
        <v>P-0302</v>
      </c>
      <c r="N17" s="94" t="str">
        <f t="shared" si="2"/>
        <v>Dessercom Inc.</v>
      </c>
      <c r="P17" s="82" t="s">
        <v>77</v>
      </c>
    </row>
    <row r="18" spans="1:16" x14ac:dyDescent="0.35">
      <c r="A18" s="80" t="str">
        <f t="shared" si="0"/>
        <v>P-020102-201-Dolbeau</v>
      </c>
      <c r="B18" s="81" t="s">
        <v>76</v>
      </c>
      <c r="C18" s="82" t="s">
        <v>77</v>
      </c>
      <c r="D18" s="83">
        <v>0</v>
      </c>
      <c r="E18" s="83">
        <v>503.99999999999994</v>
      </c>
      <c r="F18" s="83"/>
      <c r="G18" s="83"/>
      <c r="H18" s="83">
        <v>503.99999999999994</v>
      </c>
      <c r="I18" s="90" t="s">
        <v>314</v>
      </c>
      <c r="K18" t="s">
        <v>372</v>
      </c>
      <c r="L18" s="94" t="s">
        <v>432</v>
      </c>
      <c r="M18" s="48" t="str">
        <f t="shared" si="1"/>
        <v>P-0304</v>
      </c>
      <c r="N18" s="94" t="str">
        <f t="shared" si="2"/>
        <v>Les services préhospitaliers Paraxion inc.</v>
      </c>
      <c r="P18" s="82" t="s">
        <v>79</v>
      </c>
    </row>
    <row r="19" spans="1:16" x14ac:dyDescent="0.35">
      <c r="A19" s="80" t="str">
        <f t="shared" si="0"/>
        <v>P-020202-202-Roberval/St-Félicien</v>
      </c>
      <c r="B19" s="81" t="s">
        <v>78</v>
      </c>
      <c r="C19" s="82" t="s">
        <v>79</v>
      </c>
      <c r="D19" s="83">
        <v>0</v>
      </c>
      <c r="E19" s="83">
        <v>512</v>
      </c>
      <c r="F19" s="83"/>
      <c r="G19" s="83"/>
      <c r="H19" s="83">
        <v>512</v>
      </c>
      <c r="I19" s="90" t="s">
        <v>315</v>
      </c>
      <c r="K19" t="s">
        <v>373</v>
      </c>
      <c r="L19" s="94" t="s">
        <v>432</v>
      </c>
      <c r="M19" s="48" t="str">
        <f t="shared" si="1"/>
        <v>P-0306</v>
      </c>
      <c r="N19" s="94" t="str">
        <f t="shared" si="2"/>
        <v>Ambulance de la Jacques-Cartier inc.</v>
      </c>
      <c r="P19" s="82" t="s">
        <v>80</v>
      </c>
    </row>
    <row r="20" spans="1:16" x14ac:dyDescent="0.35">
      <c r="A20" s="80" t="str">
        <f t="shared" si="0"/>
        <v>P-020202-203-Hébertville</v>
      </c>
      <c r="B20" s="81" t="s">
        <v>78</v>
      </c>
      <c r="C20" s="82" t="s">
        <v>80</v>
      </c>
      <c r="D20" s="83">
        <v>0</v>
      </c>
      <c r="E20" s="83">
        <v>336</v>
      </c>
      <c r="F20" s="83"/>
      <c r="G20" s="83"/>
      <c r="H20" s="83">
        <v>336</v>
      </c>
      <c r="I20" s="90" t="s">
        <v>315</v>
      </c>
      <c r="K20" t="s">
        <v>374</v>
      </c>
      <c r="L20" s="94" t="s">
        <v>433</v>
      </c>
      <c r="M20" s="48" t="str">
        <f t="shared" si="1"/>
        <v>P-0401</v>
      </c>
      <c r="N20" s="94" t="str">
        <f t="shared" si="2"/>
        <v>BTAQ Inc.</v>
      </c>
      <c r="P20" s="82" t="s">
        <v>81</v>
      </c>
    </row>
    <row r="21" spans="1:16" x14ac:dyDescent="0.35">
      <c r="A21" s="80" t="str">
        <f t="shared" si="0"/>
        <v>P-020202-204-Alma</v>
      </c>
      <c r="B21" s="81" t="s">
        <v>78</v>
      </c>
      <c r="C21" s="82" t="s">
        <v>81</v>
      </c>
      <c r="D21" s="83">
        <v>0</v>
      </c>
      <c r="E21" s="83">
        <v>860</v>
      </c>
      <c r="F21" s="83"/>
      <c r="G21" s="83"/>
      <c r="H21" s="83">
        <v>860</v>
      </c>
      <c r="I21" s="90" t="s">
        <v>315</v>
      </c>
      <c r="K21" t="s">
        <v>375</v>
      </c>
      <c r="L21" s="94" t="s">
        <v>433</v>
      </c>
      <c r="M21" s="48" t="str">
        <f t="shared" si="1"/>
        <v>P-0402</v>
      </c>
      <c r="N21" s="94" t="str">
        <f t="shared" si="2"/>
        <v>Dessercom Inc.</v>
      </c>
      <c r="P21" s="82" t="s">
        <v>90</v>
      </c>
    </row>
    <row r="22" spans="1:16" x14ac:dyDescent="0.35">
      <c r="A22" s="80" t="str">
        <f t="shared" si="0"/>
        <v>P-020202-212-Lac-Bouchette</v>
      </c>
      <c r="B22" s="81" t="s">
        <v>78</v>
      </c>
      <c r="C22" s="82" t="s">
        <v>82</v>
      </c>
      <c r="D22" s="83">
        <v>112</v>
      </c>
      <c r="E22" s="83">
        <v>111.99999999999987</v>
      </c>
      <c r="F22" s="83"/>
      <c r="G22" s="83"/>
      <c r="H22" s="83">
        <v>223.99999999999989</v>
      </c>
      <c r="I22" s="90" t="s">
        <v>315</v>
      </c>
      <c r="K22" t="s">
        <v>376</v>
      </c>
      <c r="L22" s="94" t="s">
        <v>433</v>
      </c>
      <c r="M22" s="48" t="str">
        <f t="shared" si="1"/>
        <v>P-0403</v>
      </c>
      <c r="N22" s="94" t="str">
        <f t="shared" si="2"/>
        <v>Coopérative des Ambulanciers de la Mauricie</v>
      </c>
      <c r="P22" s="82" t="s">
        <v>86</v>
      </c>
    </row>
    <row r="23" spans="1:16" x14ac:dyDescent="0.35">
      <c r="A23" s="80" t="str">
        <f t="shared" si="0"/>
        <v>P-020302-211-Normandin</v>
      </c>
      <c r="B23" s="81" t="s">
        <v>83</v>
      </c>
      <c r="C23" s="82" t="s">
        <v>84</v>
      </c>
      <c r="D23" s="83">
        <v>0</v>
      </c>
      <c r="E23" s="83">
        <v>336</v>
      </c>
      <c r="F23" s="83"/>
      <c r="G23" s="83"/>
      <c r="H23" s="83">
        <v>336</v>
      </c>
      <c r="I23" s="90" t="s">
        <v>316</v>
      </c>
      <c r="K23" t="s">
        <v>377</v>
      </c>
      <c r="L23" s="94" t="s">
        <v>433</v>
      </c>
      <c r="M23" s="48" t="str">
        <f t="shared" si="1"/>
        <v>P-0404</v>
      </c>
      <c r="N23" s="94" t="str">
        <f t="shared" si="2"/>
        <v>Ambulances 22-22 inc.</v>
      </c>
      <c r="P23" s="82" t="s">
        <v>87</v>
      </c>
    </row>
    <row r="24" spans="1:16" x14ac:dyDescent="0.35">
      <c r="A24" s="80" t="str">
        <f t="shared" si="0"/>
        <v>P-020402-202-Roberval/St-Félicien</v>
      </c>
      <c r="B24" s="81" t="s">
        <v>85</v>
      </c>
      <c r="C24" s="82" t="s">
        <v>79</v>
      </c>
      <c r="D24" s="83">
        <v>0</v>
      </c>
      <c r="E24" s="83">
        <v>336</v>
      </c>
      <c r="F24" s="83"/>
      <c r="G24" s="83"/>
      <c r="H24" s="83">
        <v>336</v>
      </c>
      <c r="I24" s="90" t="s">
        <v>317</v>
      </c>
      <c r="K24" t="s">
        <v>378</v>
      </c>
      <c r="L24" s="94" t="s">
        <v>433</v>
      </c>
      <c r="M24" s="48" t="str">
        <f t="shared" si="1"/>
        <v>P-0406</v>
      </c>
      <c r="N24" s="94" t="str">
        <f t="shared" si="2"/>
        <v>Ambulance St-Amand inc.</v>
      </c>
      <c r="P24" s="82" t="s">
        <v>84</v>
      </c>
    </row>
    <row r="25" spans="1:16" x14ac:dyDescent="0.35">
      <c r="A25" s="80" t="str">
        <f t="shared" si="0"/>
        <v>P-020402-206-Chicoutimi</v>
      </c>
      <c r="B25" s="81" t="s">
        <v>85</v>
      </c>
      <c r="C25" s="82" t="s">
        <v>86</v>
      </c>
      <c r="D25" s="83">
        <v>0</v>
      </c>
      <c r="E25" s="83">
        <v>300</v>
      </c>
      <c r="F25" s="83"/>
      <c r="G25" s="83"/>
      <c r="H25" s="83">
        <v>300</v>
      </c>
      <c r="I25" s="90" t="s">
        <v>317</v>
      </c>
      <c r="K25" t="s">
        <v>379</v>
      </c>
      <c r="L25" s="94" t="s">
        <v>433</v>
      </c>
      <c r="M25" s="48" t="str">
        <f t="shared" si="1"/>
        <v>P-0407</v>
      </c>
      <c r="N25" s="94" t="str">
        <f t="shared" si="2"/>
        <v>Urgence Bois-Francs inc.</v>
      </c>
      <c r="P25" s="82" t="s">
        <v>82</v>
      </c>
    </row>
    <row r="26" spans="1:16" x14ac:dyDescent="0.35">
      <c r="A26" s="80" t="str">
        <f t="shared" si="0"/>
        <v>P-020402-208-La Baie</v>
      </c>
      <c r="B26" s="81" t="s">
        <v>85</v>
      </c>
      <c r="C26" s="82" t="s">
        <v>87</v>
      </c>
      <c r="D26" s="83">
        <v>0</v>
      </c>
      <c r="E26" s="83">
        <v>672</v>
      </c>
      <c r="F26" s="83"/>
      <c r="G26" s="83"/>
      <c r="H26" s="83">
        <v>672</v>
      </c>
      <c r="I26" s="90" t="s">
        <v>317</v>
      </c>
      <c r="K26" t="s">
        <v>380</v>
      </c>
      <c r="L26" s="94" t="s">
        <v>433</v>
      </c>
      <c r="M26" s="48" t="str">
        <f t="shared" si="1"/>
        <v>P-0408</v>
      </c>
      <c r="N26" s="94" t="str">
        <f t="shared" si="2"/>
        <v>Ambulances 33-33 inc.</v>
      </c>
      <c r="P26" s="82" t="s">
        <v>91</v>
      </c>
    </row>
    <row r="27" spans="1:16" x14ac:dyDescent="0.35">
      <c r="A27" s="80" t="str">
        <f t="shared" si="0"/>
        <v>P-020402-218-Rivière-Éternité</v>
      </c>
      <c r="B27" s="81" t="s">
        <v>85</v>
      </c>
      <c r="C27" s="82" t="s">
        <v>88</v>
      </c>
      <c r="D27" s="83">
        <v>336</v>
      </c>
      <c r="E27" s="83">
        <v>0</v>
      </c>
      <c r="F27" s="83"/>
      <c r="G27" s="83"/>
      <c r="H27" s="83">
        <v>336</v>
      </c>
      <c r="I27" s="90" t="s">
        <v>317</v>
      </c>
      <c r="K27" t="s">
        <v>381</v>
      </c>
      <c r="L27" s="94" t="s">
        <v>434</v>
      </c>
      <c r="M27" s="48" t="str">
        <f t="shared" si="1"/>
        <v>P-0501</v>
      </c>
      <c r="N27" s="94" t="str">
        <f t="shared" si="2"/>
        <v>Coopérative de travailleurs d'ambulance de l'Estrie inc.</v>
      </c>
      <c r="P27" s="82" t="s">
        <v>88</v>
      </c>
    </row>
    <row r="28" spans="1:16" x14ac:dyDescent="0.35">
      <c r="A28" s="80" t="str">
        <f t="shared" si="0"/>
        <v>P-020502-205-Jonquière</v>
      </c>
      <c r="B28" s="81" t="s">
        <v>89</v>
      </c>
      <c r="C28" s="82" t="s">
        <v>90</v>
      </c>
      <c r="D28" s="83">
        <v>0</v>
      </c>
      <c r="E28" s="83">
        <v>655.99999999999989</v>
      </c>
      <c r="F28" s="83"/>
      <c r="G28" s="83"/>
      <c r="H28" s="83">
        <v>655.99999999999989</v>
      </c>
      <c r="I28" s="90" t="s">
        <v>318</v>
      </c>
      <c r="K28" t="s">
        <v>382</v>
      </c>
      <c r="L28" s="94" t="s">
        <v>434</v>
      </c>
      <c r="M28" s="48" t="str">
        <f t="shared" si="1"/>
        <v>P-0503</v>
      </c>
      <c r="N28" s="94" t="str">
        <f t="shared" si="2"/>
        <v>Dessercom Inc.</v>
      </c>
      <c r="P28" s="82" t="s">
        <v>93</v>
      </c>
    </row>
    <row r="29" spans="1:16" x14ac:dyDescent="0.35">
      <c r="A29" s="80" t="str">
        <f t="shared" si="0"/>
        <v>P-020502-206-Chicoutimi</v>
      </c>
      <c r="B29" s="81" t="s">
        <v>89</v>
      </c>
      <c r="C29" s="82" t="s">
        <v>86</v>
      </c>
      <c r="D29" s="83">
        <v>0</v>
      </c>
      <c r="E29" s="83">
        <v>560</v>
      </c>
      <c r="F29" s="83"/>
      <c r="G29" s="83"/>
      <c r="H29" s="83">
        <v>560</v>
      </c>
      <c r="I29" s="90" t="s">
        <v>318</v>
      </c>
      <c r="K29" t="s">
        <v>383</v>
      </c>
      <c r="L29" s="94" t="s">
        <v>434</v>
      </c>
      <c r="M29" s="48" t="str">
        <f t="shared" si="1"/>
        <v>P-0505</v>
      </c>
      <c r="N29" s="94" t="str">
        <f t="shared" si="2"/>
        <v>Ambulance Weedon</v>
      </c>
      <c r="P29" s="82" t="s">
        <v>94</v>
      </c>
    </row>
    <row r="30" spans="1:16" x14ac:dyDescent="0.35">
      <c r="A30" s="80" t="str">
        <f t="shared" si="0"/>
        <v>P-020502-216-Chicoutimi-Nord</v>
      </c>
      <c r="B30" s="81" t="s">
        <v>89</v>
      </c>
      <c r="C30" s="82" t="s">
        <v>91</v>
      </c>
      <c r="D30" s="83">
        <v>0</v>
      </c>
      <c r="E30" s="83">
        <v>319.99999999999994</v>
      </c>
      <c r="F30" s="83"/>
      <c r="G30" s="83"/>
      <c r="H30" s="83">
        <v>319.99999999999994</v>
      </c>
      <c r="I30" s="90" t="s">
        <v>318</v>
      </c>
      <c r="K30" t="s">
        <v>384</v>
      </c>
      <c r="L30" s="94" t="s">
        <v>435</v>
      </c>
      <c r="M30" s="48" t="str">
        <f t="shared" si="1"/>
        <v>P-0701</v>
      </c>
      <c r="N30" s="94" t="str">
        <f t="shared" si="2"/>
        <v>Cooporative des Paramédics de l'Outaouais</v>
      </c>
      <c r="P30" s="82" t="s">
        <v>95</v>
      </c>
    </row>
    <row r="31" spans="1:16" x14ac:dyDescent="0.35">
      <c r="A31" s="80" t="str">
        <f t="shared" si="0"/>
        <v>P-030103-301-St-Siméon</v>
      </c>
      <c r="B31" s="81" t="s">
        <v>92</v>
      </c>
      <c r="C31" s="82" t="s">
        <v>93</v>
      </c>
      <c r="D31" s="83">
        <v>336</v>
      </c>
      <c r="E31" s="83"/>
      <c r="F31" s="83"/>
      <c r="G31" s="83"/>
      <c r="H31" s="83">
        <v>336</v>
      </c>
      <c r="I31" s="90" t="s">
        <v>318</v>
      </c>
      <c r="K31" t="s">
        <v>385</v>
      </c>
      <c r="L31" s="94" t="s">
        <v>435</v>
      </c>
      <c r="M31" s="48" t="str">
        <f t="shared" si="1"/>
        <v>P-0702</v>
      </c>
      <c r="N31" s="94" t="str">
        <f t="shared" si="2"/>
        <v>Les entreprises Y. Bouchard et Fils inc.</v>
      </c>
      <c r="P31" s="82" t="s">
        <v>101</v>
      </c>
    </row>
    <row r="32" spans="1:16" x14ac:dyDescent="0.35">
      <c r="A32" s="80" t="str">
        <f t="shared" si="0"/>
        <v>P-030103-302-La Malbaie</v>
      </c>
      <c r="B32" s="81" t="s">
        <v>92</v>
      </c>
      <c r="C32" s="82" t="s">
        <v>94</v>
      </c>
      <c r="D32" s="83">
        <v>336</v>
      </c>
      <c r="E32" s="83">
        <v>496</v>
      </c>
      <c r="F32" s="83"/>
      <c r="G32" s="83"/>
      <c r="H32" s="83">
        <v>832</v>
      </c>
      <c r="I32" s="90" t="s">
        <v>318</v>
      </c>
      <c r="K32" t="s">
        <v>386</v>
      </c>
      <c r="L32" s="94" t="s">
        <v>436</v>
      </c>
      <c r="M32" s="48" t="str">
        <f t="shared" si="1"/>
        <v>P-0801</v>
      </c>
      <c r="N32" s="94" t="str">
        <f t="shared" si="2"/>
        <v>Dessercom Inc.</v>
      </c>
      <c r="P32" s="82" t="s">
        <v>96</v>
      </c>
    </row>
    <row r="33" spans="1:16" x14ac:dyDescent="0.35">
      <c r="A33" s="80" t="str">
        <f t="shared" si="0"/>
        <v>P-030103-303-Baie St-Paul</v>
      </c>
      <c r="B33" s="81" t="s">
        <v>92</v>
      </c>
      <c r="C33" s="82" t="s">
        <v>95</v>
      </c>
      <c r="D33" s="83">
        <v>672</v>
      </c>
      <c r="E33" s="83">
        <v>159.99999999999991</v>
      </c>
      <c r="F33" s="83"/>
      <c r="G33" s="83"/>
      <c r="H33" s="83">
        <v>831.99999999999989</v>
      </c>
      <c r="I33" s="90" t="s">
        <v>318</v>
      </c>
      <c r="K33" t="s">
        <v>387</v>
      </c>
      <c r="L33" s="94" t="s">
        <v>436</v>
      </c>
      <c r="M33" s="48" t="str">
        <f t="shared" si="1"/>
        <v>P-0803</v>
      </c>
      <c r="N33" s="94" t="str">
        <f t="shared" si="2"/>
        <v>Ambulances Senneterre inc.</v>
      </c>
      <c r="P33" s="82" t="s">
        <v>102</v>
      </c>
    </row>
    <row r="34" spans="1:16" x14ac:dyDescent="0.35">
      <c r="A34" s="80" t="str">
        <f>B34&amp;C34</f>
        <v>P-030103-305 à 309-Québec-Métro</v>
      </c>
      <c r="B34" s="81" t="s">
        <v>92</v>
      </c>
      <c r="C34" s="82" t="s">
        <v>96</v>
      </c>
      <c r="D34" s="83"/>
      <c r="E34" s="83">
        <v>5972</v>
      </c>
      <c r="F34" s="83"/>
      <c r="G34" s="83"/>
      <c r="H34" s="83">
        <v>5972</v>
      </c>
      <c r="I34" s="90" t="s">
        <v>318</v>
      </c>
      <c r="K34" t="s">
        <v>388</v>
      </c>
      <c r="L34" s="94" t="s">
        <v>436</v>
      </c>
      <c r="M34" s="48" t="str">
        <f t="shared" si="1"/>
        <v>P-0804</v>
      </c>
      <c r="N34" s="94" t="str">
        <f t="shared" si="2"/>
        <v>Les Ambulances Val d'Or inc</v>
      </c>
      <c r="P34" s="82" t="s">
        <v>97</v>
      </c>
    </row>
    <row r="35" spans="1:16" x14ac:dyDescent="0.35">
      <c r="A35" s="80" t="str">
        <f t="shared" si="0"/>
        <v>P-030103-311-St-Marc-des-Carrières</v>
      </c>
      <c r="B35" s="81" t="s">
        <v>92</v>
      </c>
      <c r="C35" s="82" t="s">
        <v>97</v>
      </c>
      <c r="D35" s="83"/>
      <c r="E35" s="83">
        <v>596</v>
      </c>
      <c r="F35" s="83"/>
      <c r="G35" s="83"/>
      <c r="H35" s="83">
        <v>596</v>
      </c>
      <c r="I35" s="90" t="s">
        <v>318</v>
      </c>
      <c r="K35" t="s">
        <v>389</v>
      </c>
      <c r="L35" s="94" t="s">
        <v>436</v>
      </c>
      <c r="M35" s="48" t="str">
        <f t="shared" si="1"/>
        <v>P-0806</v>
      </c>
      <c r="N35" s="94" t="str">
        <f t="shared" si="2"/>
        <v>Les services préhospitaliers Paraxion inc.</v>
      </c>
      <c r="P35" s="82" t="s">
        <v>104</v>
      </c>
    </row>
    <row r="36" spans="1:16" x14ac:dyDescent="0.35">
      <c r="A36" s="80" t="str">
        <f t="shared" si="0"/>
        <v>P-030103-342-Parc des Laurentides</v>
      </c>
      <c r="B36" s="81" t="s">
        <v>92</v>
      </c>
      <c r="C36" s="82" t="s">
        <v>98</v>
      </c>
      <c r="D36" s="83">
        <v>336</v>
      </c>
      <c r="E36" s="83"/>
      <c r="F36" s="83"/>
      <c r="G36" s="83"/>
      <c r="H36" s="83">
        <v>336</v>
      </c>
      <c r="I36" s="90" t="s">
        <v>318</v>
      </c>
      <c r="K36" t="s">
        <v>390</v>
      </c>
      <c r="L36" s="94" t="s">
        <v>437</v>
      </c>
      <c r="M36" s="48" t="str">
        <f t="shared" si="1"/>
        <v>P-0901</v>
      </c>
      <c r="N36" s="94" t="str">
        <f t="shared" si="2"/>
        <v>Ambulance Sacré-Coeur inc.</v>
      </c>
      <c r="P36" s="82" t="s">
        <v>98</v>
      </c>
    </row>
    <row r="37" spans="1:16" x14ac:dyDescent="0.35">
      <c r="A37" s="80" t="str">
        <f t="shared" si="0"/>
        <v>P-030103-343-Île-aux Coudres</v>
      </c>
      <c r="B37" s="81" t="s">
        <v>92</v>
      </c>
      <c r="C37" s="82" t="s">
        <v>99</v>
      </c>
      <c r="D37" s="83">
        <v>336</v>
      </c>
      <c r="E37" s="83"/>
      <c r="F37" s="83"/>
      <c r="G37" s="83"/>
      <c r="H37" s="83">
        <v>336</v>
      </c>
      <c r="I37" s="90" t="s">
        <v>318</v>
      </c>
      <c r="K37" t="s">
        <v>391</v>
      </c>
      <c r="L37" s="94" t="s">
        <v>437</v>
      </c>
      <c r="M37" s="48" t="str">
        <f t="shared" si="1"/>
        <v>P-0903</v>
      </c>
      <c r="N37" s="94" t="str">
        <f t="shared" si="2"/>
        <v>Les services préhospitaliers Paraxion inc.</v>
      </c>
      <c r="P37" s="82" t="s">
        <v>99</v>
      </c>
    </row>
    <row r="38" spans="1:16" x14ac:dyDescent="0.35">
      <c r="A38" s="80" t="str">
        <f t="shared" si="0"/>
        <v>P-030203-304-Beaupré</v>
      </c>
      <c r="B38" s="81" t="s">
        <v>100</v>
      </c>
      <c r="C38" s="82" t="s">
        <v>101</v>
      </c>
      <c r="D38" s="83">
        <v>336</v>
      </c>
      <c r="E38" s="83">
        <v>477.50000000000011</v>
      </c>
      <c r="F38" s="83"/>
      <c r="G38" s="83"/>
      <c r="H38" s="83">
        <v>813.50000000000011</v>
      </c>
      <c r="I38" s="90" t="s">
        <v>311</v>
      </c>
      <c r="K38" t="s">
        <v>392</v>
      </c>
      <c r="L38" s="94" t="s">
        <v>437</v>
      </c>
      <c r="M38" s="48" t="str">
        <f t="shared" si="1"/>
        <v>P-0904</v>
      </c>
      <c r="N38" s="94" t="str">
        <f t="shared" si="2"/>
        <v>Services préhospitaliers Basse Côte-Nord</v>
      </c>
      <c r="P38" s="82" t="s">
        <v>106</v>
      </c>
    </row>
    <row r="39" spans="1:16" x14ac:dyDescent="0.35">
      <c r="A39" s="80" t="str">
        <f t="shared" si="0"/>
        <v>P-030203-305 à 309-Québec-Métro</v>
      </c>
      <c r="B39" s="81" t="s">
        <v>100</v>
      </c>
      <c r="C39" s="82" t="s">
        <v>96</v>
      </c>
      <c r="D39" s="83"/>
      <c r="E39" s="83">
        <v>977.00000000000045</v>
      </c>
      <c r="F39" s="83"/>
      <c r="G39" s="83"/>
      <c r="H39" s="83">
        <v>977.00000000000045</v>
      </c>
      <c r="I39" s="90" t="s">
        <v>311</v>
      </c>
      <c r="K39" t="s">
        <v>393</v>
      </c>
      <c r="L39" s="94" t="s">
        <v>437</v>
      </c>
      <c r="M39" s="48" t="str">
        <f t="shared" si="1"/>
        <v>P-0907</v>
      </c>
      <c r="N39" s="94" t="str">
        <f t="shared" si="2"/>
        <v>Ville de Fermont</v>
      </c>
      <c r="P39" s="82" t="s">
        <v>108</v>
      </c>
    </row>
    <row r="40" spans="1:16" x14ac:dyDescent="0.35">
      <c r="A40" s="80" t="str">
        <f t="shared" si="0"/>
        <v>P-030203-310-Portneuf</v>
      </c>
      <c r="B40" s="81" t="s">
        <v>100</v>
      </c>
      <c r="C40" s="82" t="s">
        <v>102</v>
      </c>
      <c r="D40" s="83"/>
      <c r="E40" s="83">
        <v>560</v>
      </c>
      <c r="F40" s="83"/>
      <c r="G40" s="83"/>
      <c r="H40" s="83">
        <v>560</v>
      </c>
      <c r="I40" s="90" t="s">
        <v>311</v>
      </c>
      <c r="K40" t="s">
        <v>394</v>
      </c>
      <c r="L40" s="94" t="s">
        <v>437</v>
      </c>
      <c r="M40" s="48" t="str">
        <f t="shared" si="1"/>
        <v>P-0908</v>
      </c>
      <c r="N40" s="94" t="str">
        <f t="shared" si="2"/>
        <v>Les services ambulanciers Porlier ltée</v>
      </c>
      <c r="P40" s="82" t="s">
        <v>124</v>
      </c>
    </row>
    <row r="41" spans="1:16" x14ac:dyDescent="0.35">
      <c r="A41" s="80" t="str">
        <f t="shared" si="0"/>
        <v>P-030403-312-Donnacona</v>
      </c>
      <c r="B41" s="81" t="s">
        <v>103</v>
      </c>
      <c r="C41" s="82" t="s">
        <v>104</v>
      </c>
      <c r="D41" s="83">
        <v>0</v>
      </c>
      <c r="E41" s="83">
        <v>480.00000000000011</v>
      </c>
      <c r="F41" s="83"/>
      <c r="G41" s="83"/>
      <c r="H41" s="83">
        <v>480.00000000000011</v>
      </c>
      <c r="I41" s="90" t="s">
        <v>307</v>
      </c>
      <c r="K41" t="s">
        <v>395</v>
      </c>
      <c r="L41" s="94" t="s">
        <v>438</v>
      </c>
      <c r="M41" s="48" t="str">
        <f t="shared" si="1"/>
        <v>P-1001</v>
      </c>
      <c r="N41" s="94" t="str">
        <f t="shared" si="2"/>
        <v>Ambulance Chicoutimi Inc.</v>
      </c>
      <c r="P41" s="82" t="s">
        <v>121</v>
      </c>
    </row>
    <row r="42" spans="1:16" x14ac:dyDescent="0.35">
      <c r="A42" s="80" t="str">
        <f t="shared" si="0"/>
        <v>P-030603-346-Ste-Catherine-de-la-Jacques-Cartier</v>
      </c>
      <c r="B42" s="81" t="s">
        <v>105</v>
      </c>
      <c r="C42" s="82" t="s">
        <v>106</v>
      </c>
      <c r="D42" s="83">
        <v>0</v>
      </c>
      <c r="E42" s="83">
        <v>336</v>
      </c>
      <c r="F42" s="83"/>
      <c r="G42" s="83"/>
      <c r="H42" s="83">
        <v>336</v>
      </c>
      <c r="I42" s="90" t="s">
        <v>319</v>
      </c>
      <c r="K42" t="s">
        <v>396</v>
      </c>
      <c r="L42" s="94" t="s">
        <v>438</v>
      </c>
      <c r="M42" s="48" t="str">
        <f t="shared" si="1"/>
        <v>P-1002</v>
      </c>
      <c r="N42" s="94" t="str">
        <f t="shared" si="2"/>
        <v>Dessercom Inc.</v>
      </c>
      <c r="P42" s="82" t="s">
        <v>116</v>
      </c>
    </row>
    <row r="43" spans="1:16" x14ac:dyDescent="0.35">
      <c r="A43" s="80" t="str">
        <f t="shared" si="0"/>
        <v>P-040104-401-La Tuque</v>
      </c>
      <c r="B43" s="81" t="s">
        <v>107</v>
      </c>
      <c r="C43" s="82" t="s">
        <v>108</v>
      </c>
      <c r="D43" s="83">
        <v>1007.9999999999999</v>
      </c>
      <c r="E43" s="83">
        <v>0</v>
      </c>
      <c r="F43" s="83"/>
      <c r="G43" s="83"/>
      <c r="H43" s="83">
        <v>1007.9999999999999</v>
      </c>
      <c r="I43" s="90" t="s">
        <v>320</v>
      </c>
      <c r="K43" t="s">
        <v>397</v>
      </c>
      <c r="L43" s="94" t="s">
        <v>439</v>
      </c>
      <c r="M43" s="48" t="str">
        <f t="shared" si="1"/>
        <v>P-1101</v>
      </c>
      <c r="N43" s="94" t="str">
        <f t="shared" si="2"/>
        <v>Les services préhospitaliers Paraxion inc.</v>
      </c>
      <c r="P43" s="82" t="s">
        <v>122</v>
      </c>
    </row>
    <row r="44" spans="1:16" x14ac:dyDescent="0.35">
      <c r="A44" s="80" t="str">
        <f t="shared" si="0"/>
        <v>P-040204-406-Louiseville</v>
      </c>
      <c r="B44" s="81" t="s">
        <v>109</v>
      </c>
      <c r="C44" s="82" t="s">
        <v>110</v>
      </c>
      <c r="D44" s="83">
        <v>0</v>
      </c>
      <c r="E44" s="83">
        <v>720.00000000000023</v>
      </c>
      <c r="F44" s="83"/>
      <c r="G44" s="83"/>
      <c r="H44" s="83">
        <v>720.00000000000023</v>
      </c>
      <c r="I44" s="90" t="s">
        <v>311</v>
      </c>
      <c r="K44" t="s">
        <v>398</v>
      </c>
      <c r="L44" s="94" t="s">
        <v>439</v>
      </c>
      <c r="M44" s="48" t="str">
        <f t="shared" si="1"/>
        <v>P-1102</v>
      </c>
      <c r="N44" s="94" t="str">
        <f t="shared" si="2"/>
        <v>Service ambulancier de la Baie</v>
      </c>
      <c r="P44" s="82" t="s">
        <v>110</v>
      </c>
    </row>
    <row r="45" spans="1:16" x14ac:dyDescent="0.35">
      <c r="A45" s="80" t="str">
        <f t="shared" si="0"/>
        <v>P-040204-413-Manseau</v>
      </c>
      <c r="B45" s="81" t="s">
        <v>109</v>
      </c>
      <c r="C45" s="82" t="s">
        <v>111</v>
      </c>
      <c r="D45" s="83">
        <v>0</v>
      </c>
      <c r="E45" s="83">
        <v>336</v>
      </c>
      <c r="F45" s="83"/>
      <c r="G45" s="83"/>
      <c r="H45" s="83">
        <v>336</v>
      </c>
      <c r="I45" s="90" t="s">
        <v>311</v>
      </c>
      <c r="K45" t="s">
        <v>399</v>
      </c>
      <c r="L45" s="94" t="s">
        <v>439</v>
      </c>
      <c r="M45" s="48" t="str">
        <f t="shared" si="1"/>
        <v>P-1103</v>
      </c>
      <c r="N45" s="94" t="str">
        <f t="shared" si="2"/>
        <v>Service Ambulance Percé inc.</v>
      </c>
      <c r="P45" s="82" t="s">
        <v>117</v>
      </c>
    </row>
    <row r="46" spans="1:16" x14ac:dyDescent="0.35">
      <c r="A46" s="80" t="str">
        <f t="shared" si="0"/>
        <v>P-040204-416-Plessisville</v>
      </c>
      <c r="B46" s="81" t="s">
        <v>109</v>
      </c>
      <c r="C46" s="82" t="s">
        <v>112</v>
      </c>
      <c r="D46" s="83">
        <v>336</v>
      </c>
      <c r="E46" s="83">
        <v>672</v>
      </c>
      <c r="F46" s="83"/>
      <c r="G46" s="83"/>
      <c r="H46" s="83">
        <v>1008</v>
      </c>
      <c r="I46" s="90" t="s">
        <v>311</v>
      </c>
      <c r="K46" t="s">
        <v>400</v>
      </c>
      <c r="L46" s="94" t="s">
        <v>439</v>
      </c>
      <c r="M46" s="48" t="str">
        <f t="shared" si="1"/>
        <v>P-1104</v>
      </c>
      <c r="N46" s="94" t="str">
        <f t="shared" si="2"/>
        <v>Service Secours Baie-des-Chaleurs ltée</v>
      </c>
      <c r="P46" s="82" t="s">
        <v>113</v>
      </c>
    </row>
    <row r="47" spans="1:16" x14ac:dyDescent="0.35">
      <c r="A47" s="80" t="str">
        <f t="shared" si="0"/>
        <v>P-040204-410-Pierreville</v>
      </c>
      <c r="B47" s="81" t="s">
        <v>109</v>
      </c>
      <c r="C47" s="82" t="s">
        <v>113</v>
      </c>
      <c r="D47" s="83">
        <v>336</v>
      </c>
      <c r="E47" s="83">
        <v>0</v>
      </c>
      <c r="F47" s="83"/>
      <c r="G47" s="83"/>
      <c r="H47" s="83">
        <v>336</v>
      </c>
      <c r="I47" s="90" t="s">
        <v>311</v>
      </c>
      <c r="K47" t="s">
        <v>401</v>
      </c>
      <c r="L47" s="94" t="s">
        <v>439</v>
      </c>
      <c r="M47" s="48" t="str">
        <f t="shared" si="1"/>
        <v>P-1106</v>
      </c>
      <c r="N47" s="94" t="str">
        <f t="shared" si="2"/>
        <v>Ambulance Leblanc inc.</v>
      </c>
      <c r="P47" s="82" t="s">
        <v>118</v>
      </c>
    </row>
    <row r="48" spans="1:16" x14ac:dyDescent="0.35">
      <c r="A48" s="80" t="str">
        <f t="shared" si="0"/>
        <v>P-040204-414-Drummondville</v>
      </c>
      <c r="B48" s="81" t="s">
        <v>109</v>
      </c>
      <c r="C48" s="82" t="s">
        <v>114</v>
      </c>
      <c r="D48" s="83">
        <v>0</v>
      </c>
      <c r="E48" s="83">
        <v>1040</v>
      </c>
      <c r="F48" s="83"/>
      <c r="G48" s="83"/>
      <c r="H48" s="83">
        <v>1040</v>
      </c>
      <c r="I48" s="90" t="s">
        <v>311</v>
      </c>
      <c r="K48" t="s">
        <v>402</v>
      </c>
      <c r="L48" s="94" t="s">
        <v>440</v>
      </c>
      <c r="M48" s="48" t="str">
        <f t="shared" si="1"/>
        <v>P-1201</v>
      </c>
      <c r="N48" s="94" t="str">
        <f t="shared" si="2"/>
        <v>La Corporation ambulancière de Beauce inc.</v>
      </c>
      <c r="P48" s="82" t="s">
        <v>111</v>
      </c>
    </row>
    <row r="49" spans="1:16" x14ac:dyDescent="0.35">
      <c r="A49" s="80" t="str">
        <f t="shared" si="0"/>
        <v>P-040304-404-Shawinigan</v>
      </c>
      <c r="B49" s="81" t="s">
        <v>115</v>
      </c>
      <c r="C49" s="82" t="s">
        <v>116</v>
      </c>
      <c r="D49" s="83">
        <v>0</v>
      </c>
      <c r="E49" s="83">
        <v>848</v>
      </c>
      <c r="F49" s="83"/>
      <c r="G49" s="83"/>
      <c r="H49" s="83">
        <v>848</v>
      </c>
      <c r="I49" s="90" t="s">
        <v>321</v>
      </c>
      <c r="K49" t="s">
        <v>403</v>
      </c>
      <c r="L49" s="94" t="s">
        <v>440</v>
      </c>
      <c r="M49" s="48" t="str">
        <f t="shared" si="1"/>
        <v>P-1202</v>
      </c>
      <c r="N49" s="94" t="str">
        <f t="shared" si="2"/>
        <v>Dessercom Inc.</v>
      </c>
      <c r="P49" s="82" t="s">
        <v>114</v>
      </c>
    </row>
    <row r="50" spans="1:16" x14ac:dyDescent="0.35">
      <c r="A50" s="80" t="str">
        <f t="shared" si="0"/>
        <v>P-040304-409-Batiscan</v>
      </c>
      <c r="B50" s="81" t="s">
        <v>115</v>
      </c>
      <c r="C50" s="82" t="s">
        <v>117</v>
      </c>
      <c r="D50" s="83">
        <v>0</v>
      </c>
      <c r="E50" s="83">
        <v>336</v>
      </c>
      <c r="F50" s="83"/>
      <c r="G50" s="83"/>
      <c r="H50" s="83">
        <v>336</v>
      </c>
      <c r="I50" s="90" t="s">
        <v>321</v>
      </c>
      <c r="K50" t="s">
        <v>404</v>
      </c>
      <c r="L50" s="94" t="s">
        <v>440</v>
      </c>
      <c r="M50" s="48" t="str">
        <f t="shared" si="1"/>
        <v>P-1203</v>
      </c>
      <c r="N50" s="94" t="str">
        <f t="shared" si="2"/>
        <v>Les services préhospitaliers Paraxion inc.</v>
      </c>
      <c r="P50" s="82" t="s">
        <v>126</v>
      </c>
    </row>
    <row r="51" spans="1:16" x14ac:dyDescent="0.35">
      <c r="A51" s="80" t="str">
        <f t="shared" si="0"/>
        <v>P-040304-411-412-Nicolet-Bécancour</v>
      </c>
      <c r="B51" s="81" t="s">
        <v>115</v>
      </c>
      <c r="C51" s="82" t="s">
        <v>118</v>
      </c>
      <c r="D51" s="83">
        <v>0</v>
      </c>
      <c r="E51" s="83">
        <v>512</v>
      </c>
      <c r="F51" s="83"/>
      <c r="G51" s="83"/>
      <c r="H51" s="83">
        <v>512</v>
      </c>
      <c r="I51" s="90" t="s">
        <v>321</v>
      </c>
      <c r="K51" t="s">
        <v>405</v>
      </c>
      <c r="L51" s="94" t="s">
        <v>440</v>
      </c>
      <c r="M51" s="48" t="str">
        <f t="shared" si="1"/>
        <v>P-1204</v>
      </c>
      <c r="N51" s="94" t="str">
        <f t="shared" si="2"/>
        <v>Les ambulances L'Islet-Sud inc.</v>
      </c>
      <c r="P51" s="82" t="s">
        <v>112</v>
      </c>
    </row>
    <row r="52" spans="1:16" x14ac:dyDescent="0.35">
      <c r="A52" s="80" t="str">
        <f t="shared" si="0"/>
        <v>P-040304-478-Trois-Rivières</v>
      </c>
      <c r="B52" s="81" t="s">
        <v>115</v>
      </c>
      <c r="C52" s="82" t="s">
        <v>119</v>
      </c>
      <c r="D52" s="83">
        <v>0</v>
      </c>
      <c r="E52" s="83">
        <v>1936</v>
      </c>
      <c r="F52" s="83"/>
      <c r="G52" s="83"/>
      <c r="H52" s="83">
        <v>1936</v>
      </c>
      <c r="I52" s="90" t="s">
        <v>321</v>
      </c>
      <c r="K52" t="s">
        <v>406</v>
      </c>
      <c r="L52" s="94" t="s">
        <v>440</v>
      </c>
      <c r="M52" s="48" t="str">
        <f t="shared" si="1"/>
        <v>P-1205</v>
      </c>
      <c r="N52" s="94" t="str">
        <f t="shared" si="2"/>
        <v xml:space="preserve"> Ambulance Marlow inc.</v>
      </c>
      <c r="P52" s="82" t="s">
        <v>119</v>
      </c>
    </row>
    <row r="53" spans="1:16" x14ac:dyDescent="0.35">
      <c r="A53" s="80" t="str">
        <f t="shared" si="0"/>
        <v>P-040404-403-Grand-Mère</v>
      </c>
      <c r="B53" s="81" t="s">
        <v>120</v>
      </c>
      <c r="C53" s="82" t="s">
        <v>121</v>
      </c>
      <c r="D53" s="83">
        <v>0</v>
      </c>
      <c r="E53" s="83">
        <v>560.00000000000011</v>
      </c>
      <c r="F53" s="83"/>
      <c r="G53" s="83"/>
      <c r="H53" s="83">
        <v>560.00000000000011</v>
      </c>
      <c r="I53" s="90" t="s">
        <v>322</v>
      </c>
      <c r="K53" t="s">
        <v>407</v>
      </c>
      <c r="L53" s="94" t="s">
        <v>441</v>
      </c>
      <c r="M53" s="48" t="str">
        <f t="shared" si="1"/>
        <v>P-1401</v>
      </c>
      <c r="N53" s="94" t="str">
        <f t="shared" si="2"/>
        <v>HRH - Services préhospitaliers Inc.</v>
      </c>
      <c r="P53" s="82" t="s">
        <v>129</v>
      </c>
    </row>
    <row r="54" spans="1:16" x14ac:dyDescent="0.35">
      <c r="A54" s="80" t="str">
        <f t="shared" si="0"/>
        <v>P-040404-405-St-Paulin</v>
      </c>
      <c r="B54" s="81" t="s">
        <v>120</v>
      </c>
      <c r="C54" s="82" t="s">
        <v>122</v>
      </c>
      <c r="D54" s="83">
        <v>0</v>
      </c>
      <c r="E54" s="83">
        <v>448.00000000000023</v>
      </c>
      <c r="F54" s="83"/>
      <c r="G54" s="83"/>
      <c r="H54" s="83">
        <v>448.00000000000023</v>
      </c>
      <c r="I54" s="90" t="s">
        <v>322</v>
      </c>
      <c r="K54" t="s">
        <v>408</v>
      </c>
      <c r="L54" s="94" t="s">
        <v>441</v>
      </c>
      <c r="M54" s="48" t="str">
        <f t="shared" si="1"/>
        <v>P-1402</v>
      </c>
      <c r="N54" s="94" t="str">
        <f t="shared" si="2"/>
        <v>Ambulance St-Gabriel inc.</v>
      </c>
      <c r="P54" s="82" t="s">
        <v>135</v>
      </c>
    </row>
    <row r="55" spans="1:16" x14ac:dyDescent="0.35">
      <c r="A55" s="80" t="str">
        <f t="shared" si="0"/>
        <v>P-040604-402-St-Tite</v>
      </c>
      <c r="B55" s="81" t="s">
        <v>123</v>
      </c>
      <c r="C55" s="82" t="s">
        <v>124</v>
      </c>
      <c r="D55" s="83">
        <v>0</v>
      </c>
      <c r="E55" s="83">
        <v>336</v>
      </c>
      <c r="F55" s="83"/>
      <c r="G55" s="83"/>
      <c r="H55" s="83">
        <v>336</v>
      </c>
      <c r="I55" s="90" t="s">
        <v>323</v>
      </c>
      <c r="K55" t="s">
        <v>409</v>
      </c>
      <c r="L55" s="94" t="s">
        <v>441</v>
      </c>
      <c r="M55" s="48" t="str">
        <f t="shared" si="1"/>
        <v>P-1404</v>
      </c>
      <c r="N55" s="94" t="str">
        <f t="shared" si="2"/>
        <v>Les Ambulances Michel Crevier Inc.</v>
      </c>
      <c r="P55" s="82" t="s">
        <v>136</v>
      </c>
    </row>
    <row r="56" spans="1:16" x14ac:dyDescent="0.35">
      <c r="A56" s="80" t="str">
        <f t="shared" si="0"/>
        <v>P-040704-415-Victoriaville</v>
      </c>
      <c r="B56" s="81" t="s">
        <v>125</v>
      </c>
      <c r="C56" s="82" t="s">
        <v>126</v>
      </c>
      <c r="D56" s="83">
        <v>0</v>
      </c>
      <c r="E56" s="83">
        <v>784</v>
      </c>
      <c r="F56" s="83"/>
      <c r="G56" s="83"/>
      <c r="H56" s="83">
        <v>784</v>
      </c>
      <c r="I56" s="90" t="s">
        <v>324</v>
      </c>
      <c r="K56" t="s">
        <v>410</v>
      </c>
      <c r="L56" s="94" t="s">
        <v>441</v>
      </c>
      <c r="M56" s="48" t="str">
        <f t="shared" si="1"/>
        <v>P-1405</v>
      </c>
      <c r="N56" s="94" t="str">
        <f t="shared" si="2"/>
        <v xml:space="preserve"> Les services préhospitaliers Paraxion inc.</v>
      </c>
      <c r="P56" s="82" t="s">
        <v>130</v>
      </c>
    </row>
    <row r="57" spans="1:16" x14ac:dyDescent="0.35">
      <c r="A57" s="80" t="str">
        <f t="shared" si="0"/>
        <v>P-040804-402-St-Tite</v>
      </c>
      <c r="B57" s="81" t="s">
        <v>127</v>
      </c>
      <c r="C57" s="82" t="s">
        <v>124</v>
      </c>
      <c r="D57" s="83">
        <v>336</v>
      </c>
      <c r="E57" s="83">
        <v>140.00000000000011</v>
      </c>
      <c r="F57" s="83"/>
      <c r="G57" s="83"/>
      <c r="H57" s="83">
        <v>476.00000000000011</v>
      </c>
      <c r="I57" s="90" t="s">
        <v>325</v>
      </c>
      <c r="K57" t="s">
        <v>411</v>
      </c>
      <c r="L57" s="94" t="s">
        <v>441</v>
      </c>
      <c r="M57" s="48" t="str">
        <f t="shared" si="1"/>
        <v>P-1407</v>
      </c>
      <c r="N57" s="94" t="str">
        <f t="shared" si="2"/>
        <v>Services Préhospitaliers Laurentides-Lanaudière Ltée</v>
      </c>
      <c r="P57" s="82" t="s">
        <v>131</v>
      </c>
    </row>
    <row r="58" spans="1:16" x14ac:dyDescent="0.35">
      <c r="A58" s="80" t="str">
        <f t="shared" si="0"/>
        <v>P-050105-501-Sherbrooke</v>
      </c>
      <c r="B58" s="81" t="s">
        <v>128</v>
      </c>
      <c r="C58" s="82" t="s">
        <v>129</v>
      </c>
      <c r="D58" s="83">
        <v>0</v>
      </c>
      <c r="E58" s="83">
        <v>1812.5</v>
      </c>
      <c r="F58" s="83"/>
      <c r="G58" s="83"/>
      <c r="H58" s="83">
        <v>1812.5</v>
      </c>
      <c r="I58" s="90" t="s">
        <v>326</v>
      </c>
      <c r="K58" t="s">
        <v>412</v>
      </c>
      <c r="L58" s="94" t="s">
        <v>441</v>
      </c>
      <c r="M58" s="48" t="str">
        <f t="shared" si="1"/>
        <v>P-1408</v>
      </c>
      <c r="N58" s="94" t="str">
        <f t="shared" si="2"/>
        <v xml:space="preserve"> Dessercom inc.</v>
      </c>
      <c r="P58" s="82" t="s">
        <v>141</v>
      </c>
    </row>
    <row r="59" spans="1:16" x14ac:dyDescent="0.35">
      <c r="A59" s="80" t="str">
        <f t="shared" si="0"/>
        <v>P-050105-504-East-Angus</v>
      </c>
      <c r="B59" s="81" t="s">
        <v>128</v>
      </c>
      <c r="C59" s="82" t="s">
        <v>130</v>
      </c>
      <c r="D59" s="83">
        <v>336</v>
      </c>
      <c r="E59" s="83">
        <v>139.99999999999977</v>
      </c>
      <c r="F59" s="83"/>
      <c r="G59" s="83"/>
      <c r="H59" s="83">
        <v>475.99999999999977</v>
      </c>
      <c r="I59" s="90" t="s">
        <v>326</v>
      </c>
      <c r="K59" t="s">
        <v>413</v>
      </c>
      <c r="L59" s="94" t="s">
        <v>442</v>
      </c>
      <c r="M59" s="48" t="str">
        <f t="shared" si="1"/>
        <v>P-1501</v>
      </c>
      <c r="N59" s="94" t="str">
        <f t="shared" si="2"/>
        <v>Les entreprises Y. Bouchard et Fils inc.</v>
      </c>
      <c r="P59" s="82" t="s">
        <v>137</v>
      </c>
    </row>
    <row r="60" spans="1:16" x14ac:dyDescent="0.35">
      <c r="A60" s="80" t="str">
        <f t="shared" si="0"/>
        <v>P-050105-505-513-Magog-Eastman</v>
      </c>
      <c r="B60" s="81" t="s">
        <v>128</v>
      </c>
      <c r="C60" s="82" t="s">
        <v>131</v>
      </c>
      <c r="D60" s="83">
        <v>0</v>
      </c>
      <c r="E60" s="83">
        <v>827</v>
      </c>
      <c r="F60" s="83"/>
      <c r="G60" s="83"/>
      <c r="H60" s="83">
        <v>827</v>
      </c>
      <c r="I60" s="90" t="s">
        <v>326</v>
      </c>
      <c r="K60" t="s">
        <v>414</v>
      </c>
      <c r="L60" s="94" t="s">
        <v>442</v>
      </c>
      <c r="M60" s="48" t="str">
        <f t="shared" si="1"/>
        <v>P-1502</v>
      </c>
      <c r="N60" s="94" t="str">
        <f t="shared" si="2"/>
        <v>Les Ambulances Gilles Thibault Inc.</v>
      </c>
      <c r="P60" s="82" t="s">
        <v>138</v>
      </c>
    </row>
    <row r="61" spans="1:16" x14ac:dyDescent="0.35">
      <c r="A61" s="80" t="str">
        <f t="shared" si="0"/>
        <v>P-050105-509-Richmond</v>
      </c>
      <c r="B61" s="81" t="s">
        <v>128</v>
      </c>
      <c r="C61" s="82" t="s">
        <v>132</v>
      </c>
      <c r="D61" s="83">
        <v>0</v>
      </c>
      <c r="E61" s="83">
        <v>336</v>
      </c>
      <c r="F61" s="83"/>
      <c r="G61" s="83"/>
      <c r="H61" s="83">
        <v>336</v>
      </c>
      <c r="I61" s="90" t="s">
        <v>326</v>
      </c>
      <c r="K61" t="s">
        <v>415</v>
      </c>
      <c r="L61" s="94" t="s">
        <v>442</v>
      </c>
      <c r="M61" s="48" t="str">
        <f t="shared" si="1"/>
        <v>P-1503</v>
      </c>
      <c r="N61" s="94" t="str">
        <f t="shared" si="2"/>
        <v>Les Ambulances Michel Crevier Inc.</v>
      </c>
      <c r="P61" s="82" t="s">
        <v>132</v>
      </c>
    </row>
    <row r="62" spans="1:16" x14ac:dyDescent="0.35">
      <c r="A62" s="80" t="str">
        <f t="shared" si="0"/>
        <v>P-050105-512-Valcourt</v>
      </c>
      <c r="B62" s="81" t="s">
        <v>128</v>
      </c>
      <c r="C62" s="82" t="s">
        <v>133</v>
      </c>
      <c r="D62" s="83">
        <v>336</v>
      </c>
      <c r="E62" s="83">
        <v>0</v>
      </c>
      <c r="F62" s="83"/>
      <c r="G62" s="83"/>
      <c r="H62" s="83">
        <v>336</v>
      </c>
      <c r="I62" s="90" t="s">
        <v>326</v>
      </c>
      <c r="K62" t="s">
        <v>416</v>
      </c>
      <c r="L62" s="94" t="s">
        <v>442</v>
      </c>
      <c r="M62" s="48" t="str">
        <f t="shared" si="1"/>
        <v>P-1504</v>
      </c>
      <c r="N62" s="94" t="str">
        <f t="shared" si="2"/>
        <v>Les services préhospitaliers Paraxion inc.</v>
      </c>
      <c r="P62" s="82" t="s">
        <v>143</v>
      </c>
    </row>
    <row r="63" spans="1:16" x14ac:dyDescent="0.35">
      <c r="A63" s="80" t="str">
        <f t="shared" si="0"/>
        <v>P-050305-502-Windsor</v>
      </c>
      <c r="B63" s="81" t="s">
        <v>134</v>
      </c>
      <c r="C63" s="82" t="s">
        <v>135</v>
      </c>
      <c r="D63" s="83">
        <v>336</v>
      </c>
      <c r="E63" s="83">
        <v>139.99999999999977</v>
      </c>
      <c r="F63" s="83"/>
      <c r="G63" s="83"/>
      <c r="H63" s="83">
        <v>475.99999999999977</v>
      </c>
      <c r="I63" s="90" t="s">
        <v>311</v>
      </c>
      <c r="K63" t="s">
        <v>417</v>
      </c>
      <c r="L63" s="94" t="s">
        <v>442</v>
      </c>
      <c r="M63" s="48" t="str">
        <f t="shared" si="1"/>
        <v>P-1505</v>
      </c>
      <c r="N63" s="94" t="str">
        <f t="shared" si="2"/>
        <v>Services Préhospitaliers Laurentides-Lanaudière Ltée</v>
      </c>
      <c r="P63" s="82" t="s">
        <v>139</v>
      </c>
    </row>
    <row r="64" spans="1:16" x14ac:dyDescent="0.35">
      <c r="A64" s="80" t="str">
        <f t="shared" si="0"/>
        <v>P-050305-503-Asbestos</v>
      </c>
      <c r="B64" s="81" t="s">
        <v>134</v>
      </c>
      <c r="C64" s="82" t="s">
        <v>136</v>
      </c>
      <c r="D64" s="83">
        <v>672</v>
      </c>
      <c r="E64" s="83">
        <v>0</v>
      </c>
      <c r="F64" s="83"/>
      <c r="G64" s="83"/>
      <c r="H64" s="83">
        <v>672</v>
      </c>
      <c r="I64" s="90" t="s">
        <v>311</v>
      </c>
      <c r="K64" t="s">
        <v>418</v>
      </c>
      <c r="L64" s="94" t="s">
        <v>442</v>
      </c>
      <c r="M64" s="48" t="str">
        <f t="shared" si="1"/>
        <v>P-1506</v>
      </c>
      <c r="N64" s="94" t="str">
        <f t="shared" si="2"/>
        <v>Paramédics des premières nations</v>
      </c>
      <c r="P64" s="82" t="s">
        <v>133</v>
      </c>
    </row>
    <row r="65" spans="1:16" x14ac:dyDescent="0.35">
      <c r="A65" s="80" t="str">
        <f t="shared" si="0"/>
        <v>P-050305-507-Coaticook</v>
      </c>
      <c r="B65" s="81" t="s">
        <v>134</v>
      </c>
      <c r="C65" s="82" t="s">
        <v>137</v>
      </c>
      <c r="D65" s="83">
        <v>100.8</v>
      </c>
      <c r="E65" s="83">
        <v>448</v>
      </c>
      <c r="F65" s="83"/>
      <c r="G65" s="83"/>
      <c r="H65" s="83">
        <v>548.79999999999995</v>
      </c>
      <c r="I65" s="90" t="s">
        <v>311</v>
      </c>
      <c r="K65" t="s">
        <v>419</v>
      </c>
      <c r="L65" s="94" t="s">
        <v>442</v>
      </c>
      <c r="M65" s="48" t="str">
        <f t="shared" si="1"/>
        <v>P-1507</v>
      </c>
      <c r="N65" s="94" t="str">
        <f t="shared" si="2"/>
        <v>Les Ambulances Laurentides Inc.</v>
      </c>
      <c r="P65" s="82" t="s">
        <v>140</v>
      </c>
    </row>
    <row r="66" spans="1:16" x14ac:dyDescent="0.35">
      <c r="A66" s="80" t="str">
        <f t="shared" si="0"/>
        <v>P-050305-508-La Patrie</v>
      </c>
      <c r="B66" s="81" t="s">
        <v>134</v>
      </c>
      <c r="C66" s="82" t="s">
        <v>138</v>
      </c>
      <c r="D66" s="83">
        <v>336</v>
      </c>
      <c r="E66" s="83">
        <v>0</v>
      </c>
      <c r="F66" s="83"/>
      <c r="G66" s="83"/>
      <c r="H66" s="83">
        <v>336</v>
      </c>
      <c r="I66" s="90" t="s">
        <v>311</v>
      </c>
      <c r="K66" t="s">
        <v>420</v>
      </c>
      <c r="L66" s="94" t="s">
        <v>442</v>
      </c>
      <c r="M66" s="48" t="str">
        <f t="shared" ref="M66:M74" si="3">MID(K66,1,6)</f>
        <v>P-1508</v>
      </c>
      <c r="N66" s="94" t="str">
        <f t="shared" ref="N66:N74" si="4">MID(K66,10,250)</f>
        <v>Service d’ambulance bénévole Hatzolah</v>
      </c>
      <c r="P66" s="82" t="s">
        <v>145</v>
      </c>
    </row>
    <row r="67" spans="1:16" x14ac:dyDescent="0.35">
      <c r="A67" s="80" t="str">
        <f t="shared" ref="A67:A130" si="5">B67&amp;C67</f>
        <v>P-050305-511-Lac-Mégantic</v>
      </c>
      <c r="B67" s="81" t="s">
        <v>134</v>
      </c>
      <c r="C67" s="82" t="s">
        <v>139</v>
      </c>
      <c r="D67" s="83">
        <v>672</v>
      </c>
      <c r="E67" s="83">
        <v>0</v>
      </c>
      <c r="F67" s="83"/>
      <c r="G67" s="83"/>
      <c r="H67" s="83">
        <v>672</v>
      </c>
      <c r="I67" s="90" t="s">
        <v>311</v>
      </c>
      <c r="K67" t="s">
        <v>421</v>
      </c>
      <c r="L67" s="94" t="s">
        <v>443</v>
      </c>
      <c r="M67" s="48" t="str">
        <f t="shared" si="3"/>
        <v>P-1601</v>
      </c>
      <c r="N67" s="94" t="str">
        <f t="shared" si="4"/>
        <v>Les Ambulances Michel Crevier Inc.</v>
      </c>
      <c r="P67" s="82" t="s">
        <v>146</v>
      </c>
    </row>
    <row r="68" spans="1:16" x14ac:dyDescent="0.35">
      <c r="A68" s="80" t="str">
        <f t="shared" si="5"/>
        <v>P-050305-514-Lambton</v>
      </c>
      <c r="B68" s="81" t="s">
        <v>134</v>
      </c>
      <c r="C68" s="82" t="s">
        <v>140</v>
      </c>
      <c r="D68" s="83">
        <v>336</v>
      </c>
      <c r="E68" s="83">
        <v>0</v>
      </c>
      <c r="F68" s="83"/>
      <c r="G68" s="83"/>
      <c r="H68" s="83">
        <v>336</v>
      </c>
      <c r="I68" s="90" t="s">
        <v>311</v>
      </c>
      <c r="K68" t="s">
        <v>422</v>
      </c>
      <c r="L68" s="94" t="s">
        <v>443</v>
      </c>
      <c r="M68" s="48" t="str">
        <f t="shared" si="3"/>
        <v>P-1602</v>
      </c>
      <c r="N68" s="94" t="str">
        <f t="shared" si="4"/>
        <v>Ambulances Demers inc.</v>
      </c>
      <c r="P68" s="82" t="s">
        <v>451</v>
      </c>
    </row>
    <row r="69" spans="1:16" x14ac:dyDescent="0.35">
      <c r="A69" s="80" t="str">
        <f t="shared" si="5"/>
        <v>P-050105-506-Stanstead</v>
      </c>
      <c r="B69" s="81" t="s">
        <v>128</v>
      </c>
      <c r="C69" s="82" t="s">
        <v>141</v>
      </c>
      <c r="D69" s="83">
        <v>336</v>
      </c>
      <c r="E69" s="83">
        <v>0</v>
      </c>
      <c r="F69" s="83"/>
      <c r="G69" s="83"/>
      <c r="H69" s="83">
        <v>336</v>
      </c>
      <c r="I69" s="90" t="s">
        <v>326</v>
      </c>
      <c r="K69" t="s">
        <v>423</v>
      </c>
      <c r="L69" s="94" t="s">
        <v>443</v>
      </c>
      <c r="M69" s="48" t="str">
        <f t="shared" si="3"/>
        <v>P-1603</v>
      </c>
      <c r="N69" s="94" t="str">
        <f t="shared" si="4"/>
        <v>Coopérative des techniciens ambulanciers de la Montérégie</v>
      </c>
      <c r="P69" s="82" t="s">
        <v>148</v>
      </c>
    </row>
    <row r="70" spans="1:16" x14ac:dyDescent="0.35">
      <c r="A70" s="80" t="str">
        <f t="shared" si="5"/>
        <v>P-050505-510-Weedon</v>
      </c>
      <c r="B70" s="81" t="s">
        <v>142</v>
      </c>
      <c r="C70" s="82" t="s">
        <v>143</v>
      </c>
      <c r="D70" s="83">
        <v>336</v>
      </c>
      <c r="E70" s="83">
        <v>0</v>
      </c>
      <c r="F70" s="83"/>
      <c r="G70" s="83"/>
      <c r="H70" s="83">
        <v>336</v>
      </c>
      <c r="I70" s="90" t="s">
        <v>327</v>
      </c>
      <c r="K70" t="s">
        <v>424</v>
      </c>
      <c r="L70" s="94" t="s">
        <v>443</v>
      </c>
      <c r="M70" s="48" t="str">
        <f t="shared" si="3"/>
        <v>P-1604</v>
      </c>
      <c r="N70" s="94" t="str">
        <f t="shared" si="4"/>
        <v>Dessercom Inc.</v>
      </c>
      <c r="P70" s="82" t="s">
        <v>149</v>
      </c>
    </row>
    <row r="71" spans="1:16" x14ac:dyDescent="0.35">
      <c r="A71" s="80" t="str">
        <f t="shared" si="5"/>
        <v>P-070107-701-Fort-Coulonge</v>
      </c>
      <c r="B71" s="81" t="s">
        <v>144</v>
      </c>
      <c r="C71" s="82" t="s">
        <v>145</v>
      </c>
      <c r="D71" s="83">
        <v>672</v>
      </c>
      <c r="E71" s="83">
        <v>0</v>
      </c>
      <c r="F71" s="83"/>
      <c r="G71" s="83"/>
      <c r="H71" s="83">
        <v>672</v>
      </c>
      <c r="I71" s="90" t="s">
        <v>328</v>
      </c>
      <c r="K71" t="s">
        <v>425</v>
      </c>
      <c r="L71" s="94" t="s">
        <v>443</v>
      </c>
      <c r="M71" s="48" t="str">
        <f t="shared" si="3"/>
        <v>P-1605</v>
      </c>
      <c r="N71" s="94" t="str">
        <f t="shared" si="4"/>
        <v>HRH - Services préhospitaliers Inc.</v>
      </c>
      <c r="P71" s="82" t="s">
        <v>150</v>
      </c>
    </row>
    <row r="72" spans="1:16" x14ac:dyDescent="0.35">
      <c r="A72" s="80" t="str">
        <f t="shared" si="5"/>
        <v>P-070107-702-Shawville</v>
      </c>
      <c r="B72" s="81" t="s">
        <v>144</v>
      </c>
      <c r="C72" s="82" t="s">
        <v>146</v>
      </c>
      <c r="D72" s="83">
        <v>336</v>
      </c>
      <c r="E72" s="83">
        <v>80.000000000000156</v>
      </c>
      <c r="F72" s="83"/>
      <c r="G72" s="83"/>
      <c r="H72" s="83">
        <v>416.00000000000017</v>
      </c>
      <c r="I72" s="90" t="s">
        <v>328</v>
      </c>
      <c r="K72" t="s">
        <v>426</v>
      </c>
      <c r="L72" s="94" t="s">
        <v>443</v>
      </c>
      <c r="M72" s="48" t="str">
        <f t="shared" si="3"/>
        <v>P-1606</v>
      </c>
      <c r="N72" s="94" t="str">
        <f t="shared" si="4"/>
        <v>Les services préhospitaliers Paraxion inc.</v>
      </c>
      <c r="P72" s="82" t="s">
        <v>151</v>
      </c>
    </row>
    <row r="73" spans="1:16" x14ac:dyDescent="0.35">
      <c r="A73" s="80" t="str">
        <f t="shared" si="5"/>
        <v>P-070107-703-5-6-7-Hull-Aylmer-Gatineau- Buckingham</v>
      </c>
      <c r="B73" s="81" t="s">
        <v>144</v>
      </c>
      <c r="C73" s="82" t="s">
        <v>147</v>
      </c>
      <c r="D73" s="83">
        <v>0</v>
      </c>
      <c r="E73" s="83">
        <v>3067.9999999999995</v>
      </c>
      <c r="F73" s="83"/>
      <c r="G73" s="83"/>
      <c r="H73" s="83">
        <v>3067.9999999999995</v>
      </c>
      <c r="I73" s="90" t="s">
        <v>328</v>
      </c>
      <c r="K73" t="s">
        <v>427</v>
      </c>
      <c r="L73" s="94" t="s">
        <v>443</v>
      </c>
      <c r="M73" s="48" t="str">
        <f t="shared" si="3"/>
        <v>P-1607</v>
      </c>
      <c r="N73" s="94" t="str">
        <f t="shared" si="4"/>
        <v>Kahnawake Fire Brigade Ambulance Service</v>
      </c>
      <c r="P73" s="82" t="s">
        <v>152</v>
      </c>
    </row>
    <row r="74" spans="1:16" x14ac:dyDescent="0.35">
      <c r="A74" s="80" t="str">
        <f t="shared" si="5"/>
        <v>P-070107-704-Masham</v>
      </c>
      <c r="B74" s="81" t="s">
        <v>144</v>
      </c>
      <c r="C74" s="82" t="s">
        <v>148</v>
      </c>
      <c r="D74" s="83">
        <v>336</v>
      </c>
      <c r="E74" s="83">
        <v>0</v>
      </c>
      <c r="F74" s="83"/>
      <c r="G74" s="83"/>
      <c r="H74" s="83">
        <v>336</v>
      </c>
      <c r="I74" s="90" t="s">
        <v>328</v>
      </c>
      <c r="K74" t="s">
        <v>428</v>
      </c>
      <c r="L74" s="94" t="s">
        <v>443</v>
      </c>
      <c r="M74" s="48" t="str">
        <f t="shared" si="3"/>
        <v>P-1608</v>
      </c>
      <c r="N74" s="94" t="str">
        <f t="shared" si="4"/>
        <v>Akwesasne Mohawk Ambulance</v>
      </c>
      <c r="P74" s="82" t="s">
        <v>153</v>
      </c>
    </row>
    <row r="75" spans="1:16" x14ac:dyDescent="0.35">
      <c r="A75" s="80" t="str">
        <f t="shared" si="5"/>
        <v>P-070107-704-Masham / 07-709-St-André Avelin</v>
      </c>
      <c r="B75" s="81" t="s">
        <v>144</v>
      </c>
      <c r="C75" s="82" t="s">
        <v>149</v>
      </c>
      <c r="D75" s="83">
        <v>0</v>
      </c>
      <c r="E75" s="83">
        <v>157.50000000000003</v>
      </c>
      <c r="F75" s="83"/>
      <c r="G75" s="83"/>
      <c r="H75" s="83">
        <v>157.50000000000003</v>
      </c>
      <c r="I75" s="90" t="s">
        <v>328</v>
      </c>
      <c r="P75" s="82" t="s">
        <v>154</v>
      </c>
    </row>
    <row r="76" spans="1:16" x14ac:dyDescent="0.35">
      <c r="A76" s="80" t="str">
        <f t="shared" si="5"/>
        <v>P-070107-708-Papineauville</v>
      </c>
      <c r="B76" s="81" t="s">
        <v>144</v>
      </c>
      <c r="C76" s="82" t="s">
        <v>150</v>
      </c>
      <c r="D76" s="83">
        <v>672</v>
      </c>
      <c r="E76" s="83">
        <v>0</v>
      </c>
      <c r="F76" s="83"/>
      <c r="G76" s="83"/>
      <c r="H76" s="83">
        <v>672</v>
      </c>
      <c r="I76" s="90" t="s">
        <v>328</v>
      </c>
      <c r="P76" s="82" t="s">
        <v>156</v>
      </c>
    </row>
    <row r="77" spans="1:16" x14ac:dyDescent="0.35">
      <c r="A77" s="80" t="str">
        <f t="shared" si="5"/>
        <v>P-070107-709-St-André Avellin</v>
      </c>
      <c r="B77" s="81" t="s">
        <v>144</v>
      </c>
      <c r="C77" s="82" t="s">
        <v>151</v>
      </c>
      <c r="D77" s="83">
        <v>336</v>
      </c>
      <c r="E77" s="83">
        <v>455.00000000000011</v>
      </c>
      <c r="F77" s="83"/>
      <c r="G77" s="83"/>
      <c r="H77" s="83">
        <v>791.00000000000011</v>
      </c>
      <c r="I77" s="90" t="s">
        <v>328</v>
      </c>
      <c r="P77" s="82" t="s">
        <v>158</v>
      </c>
    </row>
    <row r="78" spans="1:16" x14ac:dyDescent="0.35">
      <c r="A78" s="80" t="str">
        <f t="shared" si="5"/>
        <v>P-070107-710-Gracefield</v>
      </c>
      <c r="B78" s="81" t="s">
        <v>144</v>
      </c>
      <c r="C78" s="82" t="s">
        <v>152</v>
      </c>
      <c r="D78" s="83">
        <v>0</v>
      </c>
      <c r="E78" s="83">
        <v>336</v>
      </c>
      <c r="F78" s="83"/>
      <c r="G78" s="83"/>
      <c r="H78" s="83">
        <v>336</v>
      </c>
      <c r="I78" s="90" t="s">
        <v>328</v>
      </c>
      <c r="P78" s="82" t="s">
        <v>159</v>
      </c>
    </row>
    <row r="79" spans="1:16" x14ac:dyDescent="0.35">
      <c r="A79" s="80" t="str">
        <f t="shared" si="5"/>
        <v>P-070107-711-Notre-Dame du Laus</v>
      </c>
      <c r="B79" s="81" t="s">
        <v>144</v>
      </c>
      <c r="C79" s="82" t="s">
        <v>153</v>
      </c>
      <c r="D79" s="83">
        <v>336</v>
      </c>
      <c r="E79" s="83">
        <v>0</v>
      </c>
      <c r="F79" s="83"/>
      <c r="G79" s="83"/>
      <c r="H79" s="83">
        <v>336</v>
      </c>
      <c r="I79" s="90" t="s">
        <v>328</v>
      </c>
      <c r="P79" s="82" t="s">
        <v>160</v>
      </c>
    </row>
    <row r="80" spans="1:16" x14ac:dyDescent="0.35">
      <c r="A80" s="80" t="str">
        <f t="shared" si="5"/>
        <v>P-070107-712-Maniwaki</v>
      </c>
      <c r="B80" s="81" t="s">
        <v>144</v>
      </c>
      <c r="C80" s="82" t="s">
        <v>154</v>
      </c>
      <c r="D80" s="83">
        <v>0</v>
      </c>
      <c r="E80" s="83">
        <v>672</v>
      </c>
      <c r="F80" s="83"/>
      <c r="G80" s="83"/>
      <c r="H80" s="83">
        <v>672</v>
      </c>
      <c r="I80" s="90" t="s">
        <v>328</v>
      </c>
      <c r="P80" s="82" t="s">
        <v>161</v>
      </c>
    </row>
    <row r="81" spans="1:16" x14ac:dyDescent="0.35">
      <c r="A81" s="80" t="str">
        <f t="shared" si="5"/>
        <v>P-070207-713-Parc de Lavérendrye</v>
      </c>
      <c r="B81" s="81" t="s">
        <v>155</v>
      </c>
      <c r="C81" s="82" t="s">
        <v>156</v>
      </c>
      <c r="D81" s="83">
        <v>336</v>
      </c>
      <c r="E81" s="83">
        <v>0</v>
      </c>
      <c r="F81" s="83"/>
      <c r="G81" s="83"/>
      <c r="H81" s="83">
        <v>336</v>
      </c>
      <c r="I81" s="90" t="s">
        <v>329</v>
      </c>
      <c r="P81" s="82" t="s">
        <v>162</v>
      </c>
    </row>
    <row r="82" spans="1:16" x14ac:dyDescent="0.35">
      <c r="A82" s="80" t="str">
        <f t="shared" si="5"/>
        <v>P-080108-801-Témiscaming</v>
      </c>
      <c r="B82" s="81" t="s">
        <v>157</v>
      </c>
      <c r="C82" s="82" t="s">
        <v>158</v>
      </c>
      <c r="D82" s="83">
        <v>336</v>
      </c>
      <c r="E82" s="83">
        <v>0</v>
      </c>
      <c r="F82" s="83"/>
      <c r="G82" s="83"/>
      <c r="H82" s="83">
        <v>336</v>
      </c>
      <c r="I82" s="90" t="s">
        <v>311</v>
      </c>
      <c r="P82" s="82" t="s">
        <v>171</v>
      </c>
    </row>
    <row r="83" spans="1:16" x14ac:dyDescent="0.35">
      <c r="A83" s="80" t="str">
        <f t="shared" si="5"/>
        <v>P-080108-802-Ville-Marie</v>
      </c>
      <c r="B83" s="81" t="s">
        <v>157</v>
      </c>
      <c r="C83" s="82" t="s">
        <v>159</v>
      </c>
      <c r="D83" s="83">
        <v>672</v>
      </c>
      <c r="E83" s="83">
        <v>0</v>
      </c>
      <c r="F83" s="83"/>
      <c r="G83" s="83"/>
      <c r="H83" s="83">
        <v>672</v>
      </c>
      <c r="I83" s="90" t="s">
        <v>311</v>
      </c>
      <c r="P83" s="82" t="s">
        <v>168</v>
      </c>
    </row>
    <row r="84" spans="1:16" x14ac:dyDescent="0.35">
      <c r="A84" s="80" t="str">
        <f t="shared" si="5"/>
        <v>P-080108-803-Rouyn-Noranda</v>
      </c>
      <c r="B84" s="81" t="s">
        <v>157</v>
      </c>
      <c r="C84" s="82" t="s">
        <v>160</v>
      </c>
      <c r="D84" s="83">
        <v>0</v>
      </c>
      <c r="E84" s="83">
        <v>1007.9999999999999</v>
      </c>
      <c r="F84" s="83"/>
      <c r="G84" s="83"/>
      <c r="H84" s="83">
        <v>1007.9999999999999</v>
      </c>
      <c r="I84" s="90" t="s">
        <v>311</v>
      </c>
      <c r="P84" s="82" t="s">
        <v>163</v>
      </c>
    </row>
    <row r="85" spans="1:16" x14ac:dyDescent="0.35">
      <c r="A85" s="80" t="str">
        <f t="shared" si="5"/>
        <v>P-080108-804-La Sarre</v>
      </c>
      <c r="B85" s="81" t="s">
        <v>157</v>
      </c>
      <c r="C85" s="82" t="s">
        <v>161</v>
      </c>
      <c r="D85" s="83">
        <v>336</v>
      </c>
      <c r="E85" s="83">
        <v>336</v>
      </c>
      <c r="F85" s="83"/>
      <c r="G85" s="83"/>
      <c r="H85" s="83">
        <v>672</v>
      </c>
      <c r="I85" s="90" t="s">
        <v>311</v>
      </c>
      <c r="P85" s="82" t="s">
        <v>164</v>
      </c>
    </row>
    <row r="86" spans="1:16" x14ac:dyDescent="0.35">
      <c r="A86" s="80" t="str">
        <f t="shared" si="5"/>
        <v>P-080108-805-Amos</v>
      </c>
      <c r="B86" s="81" t="s">
        <v>157</v>
      </c>
      <c r="C86" s="82" t="s">
        <v>162</v>
      </c>
      <c r="D86" s="83">
        <v>1007.9999999999999</v>
      </c>
      <c r="E86" s="83">
        <v>0</v>
      </c>
      <c r="F86" s="83"/>
      <c r="G86" s="83"/>
      <c r="H86" s="83">
        <v>1007.9999999999999</v>
      </c>
      <c r="I86" s="90" t="s">
        <v>311</v>
      </c>
      <c r="P86" s="82" t="s">
        <v>169</v>
      </c>
    </row>
    <row r="87" spans="1:16" x14ac:dyDescent="0.35">
      <c r="A87" s="80" t="str">
        <f t="shared" si="5"/>
        <v>P-080108-810-Malartic</v>
      </c>
      <c r="B87" s="81" t="s">
        <v>157</v>
      </c>
      <c r="C87" s="82" t="s">
        <v>163</v>
      </c>
      <c r="D87" s="83">
        <v>336</v>
      </c>
      <c r="E87" s="83">
        <v>0</v>
      </c>
      <c r="F87" s="83"/>
      <c r="G87" s="83"/>
      <c r="H87" s="83">
        <v>336</v>
      </c>
      <c r="I87" s="90" t="s">
        <v>311</v>
      </c>
      <c r="P87" s="82" t="s">
        <v>165</v>
      </c>
    </row>
    <row r="88" spans="1:16" x14ac:dyDescent="0.35">
      <c r="A88" s="80" t="str">
        <f t="shared" si="5"/>
        <v>P-080108-811-Notre-Dame du Nord</v>
      </c>
      <c r="B88" s="81" t="s">
        <v>157</v>
      </c>
      <c r="C88" s="82" t="s">
        <v>164</v>
      </c>
      <c r="D88" s="83">
        <v>336</v>
      </c>
      <c r="E88" s="83">
        <v>0</v>
      </c>
      <c r="F88" s="83"/>
      <c r="G88" s="83"/>
      <c r="H88" s="83">
        <v>336</v>
      </c>
      <c r="I88" s="90" t="s">
        <v>311</v>
      </c>
      <c r="P88" s="82" t="s">
        <v>166</v>
      </c>
    </row>
    <row r="89" spans="1:16" x14ac:dyDescent="0.35">
      <c r="A89" s="80" t="str">
        <f t="shared" si="5"/>
        <v>P-080108-813-Cadillac</v>
      </c>
      <c r="B89" s="81" t="s">
        <v>157</v>
      </c>
      <c r="C89" s="82" t="s">
        <v>165</v>
      </c>
      <c r="D89" s="83">
        <v>336</v>
      </c>
      <c r="E89" s="83">
        <v>0</v>
      </c>
      <c r="F89" s="83"/>
      <c r="G89" s="83"/>
      <c r="H89" s="83">
        <v>336</v>
      </c>
      <c r="I89" s="90" t="s">
        <v>311</v>
      </c>
      <c r="P89" s="82" t="s">
        <v>173</v>
      </c>
    </row>
    <row r="90" spans="1:16" x14ac:dyDescent="0.35">
      <c r="A90" s="80" t="str">
        <f t="shared" si="5"/>
        <v>P-080108-814-Barraute</v>
      </c>
      <c r="B90" s="81" t="s">
        <v>157</v>
      </c>
      <c r="C90" s="82" t="s">
        <v>166</v>
      </c>
      <c r="D90" s="83">
        <v>336</v>
      </c>
      <c r="E90" s="83">
        <v>0</v>
      </c>
      <c r="F90" s="83"/>
      <c r="G90" s="83"/>
      <c r="H90" s="83">
        <v>336</v>
      </c>
      <c r="I90" s="90" t="s">
        <v>311</v>
      </c>
      <c r="P90" s="82" t="s">
        <v>175</v>
      </c>
    </row>
    <row r="91" spans="1:16" x14ac:dyDescent="0.35">
      <c r="A91" s="80" t="str">
        <f t="shared" si="5"/>
        <v>P-080308-807-Senneterre</v>
      </c>
      <c r="B91" s="81" t="s">
        <v>167</v>
      </c>
      <c r="C91" s="82" t="s">
        <v>168</v>
      </c>
      <c r="D91" s="83">
        <v>336</v>
      </c>
      <c r="E91" s="83">
        <v>0</v>
      </c>
      <c r="F91" s="83"/>
      <c r="G91" s="83"/>
      <c r="H91" s="83">
        <v>336</v>
      </c>
      <c r="I91" s="90" t="s">
        <v>330</v>
      </c>
      <c r="P91" s="82" t="s">
        <v>177</v>
      </c>
    </row>
    <row r="92" spans="1:16" x14ac:dyDescent="0.35">
      <c r="A92" s="80" t="str">
        <f t="shared" si="5"/>
        <v>P-080308-812-Parc La Vérendrye</v>
      </c>
      <c r="B92" s="81" t="s">
        <v>167</v>
      </c>
      <c r="C92" s="82" t="s">
        <v>169</v>
      </c>
      <c r="D92" s="83">
        <v>336</v>
      </c>
      <c r="E92" s="83">
        <v>0</v>
      </c>
      <c r="F92" s="83"/>
      <c r="G92" s="83"/>
      <c r="H92" s="83">
        <v>336</v>
      </c>
      <c r="I92" s="90" t="s">
        <v>330</v>
      </c>
      <c r="P92" s="82" t="s">
        <v>178</v>
      </c>
    </row>
    <row r="93" spans="1:16" x14ac:dyDescent="0.35">
      <c r="A93" s="80" t="str">
        <f t="shared" si="5"/>
        <v>P-080408-806-Val-d'Or</v>
      </c>
      <c r="B93" s="81" t="s">
        <v>170</v>
      </c>
      <c r="C93" s="82" t="s">
        <v>171</v>
      </c>
      <c r="D93" s="83">
        <v>0</v>
      </c>
      <c r="E93" s="83">
        <v>1007.9999999999999</v>
      </c>
      <c r="F93" s="83"/>
      <c r="G93" s="83"/>
      <c r="H93" s="83">
        <v>1007.9999999999999</v>
      </c>
      <c r="I93" s="90" t="s">
        <v>331</v>
      </c>
      <c r="P93" s="82" t="s">
        <v>179</v>
      </c>
    </row>
    <row r="94" spans="1:16" x14ac:dyDescent="0.35">
      <c r="A94" s="80" t="str">
        <f t="shared" si="5"/>
        <v>P-080608-820-Belleterre</v>
      </c>
      <c r="B94" s="81" t="s">
        <v>172</v>
      </c>
      <c r="C94" s="82" t="s">
        <v>173</v>
      </c>
      <c r="D94" s="83">
        <v>336</v>
      </c>
      <c r="E94" s="83">
        <v>0</v>
      </c>
      <c r="F94" s="83"/>
      <c r="G94" s="83"/>
      <c r="H94" s="83">
        <v>336</v>
      </c>
      <c r="I94" s="90" t="s">
        <v>307</v>
      </c>
      <c r="P94" s="82" t="s">
        <v>180</v>
      </c>
    </row>
    <row r="95" spans="1:16" x14ac:dyDescent="0.35">
      <c r="A95" s="80" t="str">
        <f t="shared" si="5"/>
        <v>P-090109-900-Sacré-Cœur</v>
      </c>
      <c r="B95" s="81" t="s">
        <v>174</v>
      </c>
      <c r="C95" s="82" t="s">
        <v>175</v>
      </c>
      <c r="D95" s="83">
        <v>336</v>
      </c>
      <c r="E95" s="83">
        <v>0</v>
      </c>
      <c r="F95" s="83"/>
      <c r="G95" s="83"/>
      <c r="H95" s="83">
        <v>336</v>
      </c>
      <c r="I95" s="90" t="s">
        <v>332</v>
      </c>
      <c r="P95" s="82" t="s">
        <v>181</v>
      </c>
    </row>
    <row r="96" spans="1:16" x14ac:dyDescent="0.35">
      <c r="A96" s="80" t="str">
        <f t="shared" si="5"/>
        <v>P-090309-901-Les Escoumins</v>
      </c>
      <c r="B96" s="81" t="s">
        <v>176</v>
      </c>
      <c r="C96" s="82" t="s">
        <v>177</v>
      </c>
      <c r="D96" s="83">
        <v>672</v>
      </c>
      <c r="E96" s="83">
        <v>0</v>
      </c>
      <c r="F96" s="83"/>
      <c r="G96" s="83"/>
      <c r="H96" s="83">
        <v>672</v>
      </c>
      <c r="I96" s="90" t="s">
        <v>307</v>
      </c>
      <c r="P96" s="82" t="s">
        <v>182</v>
      </c>
    </row>
    <row r="97" spans="1:16" x14ac:dyDescent="0.35">
      <c r="A97" s="80" t="str">
        <f t="shared" si="5"/>
        <v>P-090309-902-Forestville</v>
      </c>
      <c r="B97" s="81" t="s">
        <v>176</v>
      </c>
      <c r="C97" s="82" t="s">
        <v>178</v>
      </c>
      <c r="D97" s="83">
        <v>672</v>
      </c>
      <c r="E97" s="83">
        <v>0</v>
      </c>
      <c r="F97" s="83"/>
      <c r="G97" s="83"/>
      <c r="H97" s="83">
        <v>672</v>
      </c>
      <c r="I97" s="90" t="s">
        <v>307</v>
      </c>
      <c r="P97" s="82" t="s">
        <v>183</v>
      </c>
    </row>
    <row r="98" spans="1:16" x14ac:dyDescent="0.35">
      <c r="A98" s="80" t="str">
        <f t="shared" si="5"/>
        <v>P-090309-903-Baie-Comeau</v>
      </c>
      <c r="B98" s="81" t="s">
        <v>176</v>
      </c>
      <c r="C98" s="82" t="s">
        <v>179</v>
      </c>
      <c r="D98" s="83">
        <v>0</v>
      </c>
      <c r="E98" s="83">
        <v>976</v>
      </c>
      <c r="F98" s="83"/>
      <c r="G98" s="83"/>
      <c r="H98" s="83">
        <v>976</v>
      </c>
      <c r="I98" s="90" t="s">
        <v>307</v>
      </c>
      <c r="P98" s="82" t="s">
        <v>184</v>
      </c>
    </row>
    <row r="99" spans="1:16" x14ac:dyDescent="0.35">
      <c r="A99" s="80" t="str">
        <f t="shared" si="5"/>
        <v>P-090309-904-Manic V</v>
      </c>
      <c r="B99" s="81" t="s">
        <v>176</v>
      </c>
      <c r="C99" s="82" t="s">
        <v>180</v>
      </c>
      <c r="D99" s="83">
        <v>336</v>
      </c>
      <c r="E99" s="83">
        <v>0</v>
      </c>
      <c r="F99" s="83"/>
      <c r="G99" s="83"/>
      <c r="H99" s="83">
        <v>336</v>
      </c>
      <c r="I99" s="90" t="s">
        <v>307</v>
      </c>
      <c r="P99" s="82" t="s">
        <v>186</v>
      </c>
    </row>
    <row r="100" spans="1:16" x14ac:dyDescent="0.35">
      <c r="A100" s="80" t="str">
        <f t="shared" si="5"/>
        <v>P-090309-905-Baie-Trinité</v>
      </c>
      <c r="B100" s="81" t="s">
        <v>176</v>
      </c>
      <c r="C100" s="82" t="s">
        <v>181</v>
      </c>
      <c r="D100" s="83">
        <v>336</v>
      </c>
      <c r="E100" s="83">
        <v>0</v>
      </c>
      <c r="F100" s="83"/>
      <c r="G100" s="83"/>
      <c r="H100" s="83">
        <v>336</v>
      </c>
      <c r="I100" s="90" t="s">
        <v>307</v>
      </c>
      <c r="P100" s="82" t="s">
        <v>188</v>
      </c>
    </row>
    <row r="101" spans="1:16" x14ac:dyDescent="0.35">
      <c r="A101" s="80" t="str">
        <f t="shared" si="5"/>
        <v>P-090309-906-Port-Cartier</v>
      </c>
      <c r="B101" s="81" t="s">
        <v>176</v>
      </c>
      <c r="C101" s="82" t="s">
        <v>182</v>
      </c>
      <c r="D101" s="83">
        <v>336</v>
      </c>
      <c r="E101" s="83">
        <v>140.00000000000011</v>
      </c>
      <c r="F101" s="83"/>
      <c r="G101" s="83"/>
      <c r="H101" s="83">
        <v>476.00000000000011</v>
      </c>
      <c r="I101" s="90" t="s">
        <v>307</v>
      </c>
      <c r="P101" s="82" t="s">
        <v>190</v>
      </c>
    </row>
    <row r="102" spans="1:16" x14ac:dyDescent="0.35">
      <c r="A102" s="80" t="str">
        <f t="shared" si="5"/>
        <v>P-090309-907-Sept-Iles</v>
      </c>
      <c r="B102" s="81" t="s">
        <v>176</v>
      </c>
      <c r="C102" s="82" t="s">
        <v>183</v>
      </c>
      <c r="D102" s="83">
        <v>0</v>
      </c>
      <c r="E102" s="83">
        <v>795.99999999999977</v>
      </c>
      <c r="F102" s="83"/>
      <c r="G102" s="83"/>
      <c r="H102" s="83">
        <v>795.99999999999977</v>
      </c>
      <c r="I102" s="90" t="s">
        <v>307</v>
      </c>
      <c r="P102" s="82" t="s">
        <v>192</v>
      </c>
    </row>
    <row r="103" spans="1:16" x14ac:dyDescent="0.35">
      <c r="A103" s="80" t="str">
        <f t="shared" si="5"/>
        <v>P-090309-909-Havre St-Pierre</v>
      </c>
      <c r="B103" s="81" t="s">
        <v>176</v>
      </c>
      <c r="C103" s="82" t="s">
        <v>184</v>
      </c>
      <c r="D103" s="83">
        <v>1344</v>
      </c>
      <c r="E103" s="83">
        <v>0</v>
      </c>
      <c r="F103" s="83"/>
      <c r="G103" s="83"/>
      <c r="H103" s="83">
        <v>1344</v>
      </c>
      <c r="I103" s="90" t="s">
        <v>307</v>
      </c>
      <c r="P103" s="82" t="s">
        <v>193</v>
      </c>
    </row>
    <row r="104" spans="1:16" x14ac:dyDescent="0.35">
      <c r="A104" s="80" t="str">
        <f t="shared" si="5"/>
        <v>P-090409-912-Blanc-Sablon</v>
      </c>
      <c r="B104" s="81" t="s">
        <v>185</v>
      </c>
      <c r="C104" s="82" t="s">
        <v>186</v>
      </c>
      <c r="D104" s="83">
        <v>336</v>
      </c>
      <c r="E104" s="83">
        <v>0</v>
      </c>
      <c r="F104" s="83"/>
      <c r="G104" s="83"/>
      <c r="H104" s="83">
        <v>336</v>
      </c>
      <c r="I104" s="90" t="s">
        <v>333</v>
      </c>
      <c r="P104" s="82" t="s">
        <v>195</v>
      </c>
    </row>
    <row r="105" spans="1:16" x14ac:dyDescent="0.35">
      <c r="A105" s="80" t="str">
        <f t="shared" si="5"/>
        <v>P-090709-914-Fermont</v>
      </c>
      <c r="B105" s="81" t="s">
        <v>187</v>
      </c>
      <c r="C105" s="82" t="s">
        <v>188</v>
      </c>
      <c r="D105" s="83">
        <v>336</v>
      </c>
      <c r="E105" s="83">
        <v>0</v>
      </c>
      <c r="F105" s="83"/>
      <c r="G105" s="83"/>
      <c r="H105" s="83">
        <v>336</v>
      </c>
      <c r="I105" s="90" t="s">
        <v>334</v>
      </c>
      <c r="P105" s="82" t="s">
        <v>196</v>
      </c>
    </row>
    <row r="106" spans="1:16" x14ac:dyDescent="0.35">
      <c r="A106" s="80" t="str">
        <f t="shared" si="5"/>
        <v>P-090809-915-Schefferville</v>
      </c>
      <c r="B106" s="81" t="s">
        <v>189</v>
      </c>
      <c r="C106" s="82" t="s">
        <v>190</v>
      </c>
      <c r="D106" s="83">
        <v>336</v>
      </c>
      <c r="E106" s="83">
        <v>0</v>
      </c>
      <c r="F106" s="83"/>
      <c r="G106" s="83"/>
      <c r="H106" s="83">
        <v>336</v>
      </c>
      <c r="I106" s="90" t="s">
        <v>335</v>
      </c>
      <c r="P106" s="82" t="s">
        <v>198</v>
      </c>
    </row>
    <row r="107" spans="1:16" x14ac:dyDescent="0.35">
      <c r="A107" s="80" t="str">
        <f t="shared" si="5"/>
        <v>P-100110-213-Chibougamau-Chapais</v>
      </c>
      <c r="B107" s="81" t="s">
        <v>191</v>
      </c>
      <c r="C107" s="82" t="s">
        <v>192</v>
      </c>
      <c r="D107" s="83">
        <v>1007.9999999999999</v>
      </c>
      <c r="E107" s="83">
        <v>0</v>
      </c>
      <c r="F107" s="83"/>
      <c r="G107" s="83"/>
      <c r="H107" s="83">
        <v>1007.9999999999999</v>
      </c>
      <c r="I107" s="90" t="s">
        <v>317</v>
      </c>
      <c r="P107" s="82" t="s">
        <v>199</v>
      </c>
    </row>
    <row r="108" spans="1:16" x14ac:dyDescent="0.35">
      <c r="A108" s="80" t="str">
        <f t="shared" si="5"/>
        <v>P-100110-219-Parc de Chibougamau</v>
      </c>
      <c r="B108" s="81" t="s">
        <v>191</v>
      </c>
      <c r="C108" s="82" t="s">
        <v>193</v>
      </c>
      <c r="D108" s="83">
        <v>336</v>
      </c>
      <c r="E108" s="83">
        <v>0</v>
      </c>
      <c r="F108" s="83"/>
      <c r="G108" s="83"/>
      <c r="H108" s="83">
        <v>336</v>
      </c>
      <c r="I108" s="90" t="s">
        <v>317</v>
      </c>
      <c r="P108" s="82" t="s">
        <v>200</v>
      </c>
    </row>
    <row r="109" spans="1:16" x14ac:dyDescent="0.35">
      <c r="A109" s="80" t="str">
        <f t="shared" si="5"/>
        <v>P-100210-808-Lebel sur Quévillon</v>
      </c>
      <c r="B109" s="81" t="s">
        <v>194</v>
      </c>
      <c r="C109" s="82" t="s">
        <v>195</v>
      </c>
      <c r="D109" s="83">
        <v>336</v>
      </c>
      <c r="E109" s="83">
        <v>0</v>
      </c>
      <c r="F109" s="83"/>
      <c r="G109" s="83"/>
      <c r="H109" s="83">
        <v>336</v>
      </c>
      <c r="I109" s="90" t="s">
        <v>311</v>
      </c>
      <c r="P109" s="82" t="s">
        <v>210</v>
      </c>
    </row>
    <row r="110" spans="1:16" x14ac:dyDescent="0.35">
      <c r="A110" s="80" t="str">
        <f t="shared" si="5"/>
        <v>P-100210-809-Matagami</v>
      </c>
      <c r="B110" s="81" t="s">
        <v>194</v>
      </c>
      <c r="C110" s="82" t="s">
        <v>196</v>
      </c>
      <c r="D110" s="83">
        <v>336</v>
      </c>
      <c r="E110" s="83">
        <v>0</v>
      </c>
      <c r="F110" s="83"/>
      <c r="G110" s="83"/>
      <c r="H110" s="83">
        <v>336</v>
      </c>
      <c r="I110" s="90" t="s">
        <v>311</v>
      </c>
      <c r="P110" s="82" t="s">
        <v>201</v>
      </c>
    </row>
    <row r="111" spans="1:16" x14ac:dyDescent="0.35">
      <c r="A111" s="80" t="str">
        <f t="shared" si="5"/>
        <v>P-110111-104-Ste-Anne des Monts</v>
      </c>
      <c r="B111" s="81" t="s">
        <v>197</v>
      </c>
      <c r="C111" s="82" t="s">
        <v>198</v>
      </c>
      <c r="D111" s="83">
        <v>672</v>
      </c>
      <c r="E111" s="83">
        <v>140.00000000000011</v>
      </c>
      <c r="F111" s="83"/>
      <c r="G111" s="83"/>
      <c r="H111" s="83">
        <v>812.00000000000011</v>
      </c>
      <c r="I111" s="90" t="s">
        <v>307</v>
      </c>
      <c r="P111" s="82" t="s">
        <v>202</v>
      </c>
    </row>
    <row r="112" spans="1:16" x14ac:dyDescent="0.35">
      <c r="A112" s="80" t="str">
        <f t="shared" si="5"/>
        <v>P-110111-105-Grande-Vallée</v>
      </c>
      <c r="B112" s="81" t="s">
        <v>197</v>
      </c>
      <c r="C112" s="82" t="s">
        <v>199</v>
      </c>
      <c r="D112" s="83">
        <v>672</v>
      </c>
      <c r="E112" s="83">
        <v>0</v>
      </c>
      <c r="F112" s="83"/>
      <c r="G112" s="83"/>
      <c r="H112" s="83">
        <v>672</v>
      </c>
      <c r="I112" s="90" t="s">
        <v>307</v>
      </c>
      <c r="P112" s="82" t="s">
        <v>203</v>
      </c>
    </row>
    <row r="113" spans="1:16" x14ac:dyDescent="0.35">
      <c r="A113" s="80" t="str">
        <f t="shared" si="5"/>
        <v>P-110111-106-Mont-Louis</v>
      </c>
      <c r="B113" s="81" t="s">
        <v>197</v>
      </c>
      <c r="C113" s="82" t="s">
        <v>200</v>
      </c>
      <c r="D113" s="83">
        <v>336</v>
      </c>
      <c r="E113" s="83">
        <v>0</v>
      </c>
      <c r="F113" s="83"/>
      <c r="G113" s="83"/>
      <c r="H113" s="83">
        <v>336</v>
      </c>
      <c r="I113" s="90" t="s">
        <v>307</v>
      </c>
      <c r="P113" s="82" t="s">
        <v>208</v>
      </c>
    </row>
    <row r="114" spans="1:16" x14ac:dyDescent="0.35">
      <c r="A114" s="80" t="str">
        <f t="shared" si="5"/>
        <v>P-110111-108-109-Gaspé</v>
      </c>
      <c r="B114" s="81" t="s">
        <v>197</v>
      </c>
      <c r="C114" s="82" t="s">
        <v>201</v>
      </c>
      <c r="D114" s="83">
        <v>672</v>
      </c>
      <c r="E114" s="83">
        <v>336</v>
      </c>
      <c r="F114" s="83"/>
      <c r="G114" s="83"/>
      <c r="H114" s="83">
        <v>1008</v>
      </c>
      <c r="I114" s="90" t="s">
        <v>307</v>
      </c>
      <c r="P114" s="82" t="s">
        <v>212</v>
      </c>
    </row>
    <row r="115" spans="1:16" x14ac:dyDescent="0.35">
      <c r="A115" s="80" t="str">
        <f t="shared" si="5"/>
        <v>P-110111-110-Chandler</v>
      </c>
      <c r="B115" s="81" t="s">
        <v>197</v>
      </c>
      <c r="C115" s="82" t="s">
        <v>202</v>
      </c>
      <c r="D115" s="83">
        <v>0</v>
      </c>
      <c r="E115" s="83">
        <v>1007.9999999999999</v>
      </c>
      <c r="F115" s="83"/>
      <c r="G115" s="83"/>
      <c r="H115" s="83">
        <v>1007.9999999999999</v>
      </c>
      <c r="I115" s="90" t="s">
        <v>307</v>
      </c>
      <c r="P115" s="82" t="s">
        <v>204</v>
      </c>
    </row>
    <row r="116" spans="1:16" x14ac:dyDescent="0.35">
      <c r="A116" s="80" t="str">
        <f t="shared" si="5"/>
        <v>P-110111-111-Paspébiac</v>
      </c>
      <c r="B116" s="81" t="s">
        <v>197</v>
      </c>
      <c r="C116" s="82" t="s">
        <v>203</v>
      </c>
      <c r="D116" s="83">
        <v>336</v>
      </c>
      <c r="E116" s="83">
        <v>672</v>
      </c>
      <c r="F116" s="83"/>
      <c r="G116" s="83"/>
      <c r="H116" s="83">
        <v>1008</v>
      </c>
      <c r="I116" s="90" t="s">
        <v>307</v>
      </c>
      <c r="P116" s="82" t="s">
        <v>205</v>
      </c>
    </row>
    <row r="117" spans="1:16" x14ac:dyDescent="0.35">
      <c r="A117" s="80" t="str">
        <f t="shared" si="5"/>
        <v>P-110111-114-St-Alexis</v>
      </c>
      <c r="B117" s="81" t="s">
        <v>197</v>
      </c>
      <c r="C117" s="82" t="s">
        <v>204</v>
      </c>
      <c r="D117" s="83">
        <v>336</v>
      </c>
      <c r="E117" s="83">
        <v>0</v>
      </c>
      <c r="F117" s="83"/>
      <c r="G117" s="83"/>
      <c r="H117" s="83">
        <v>336</v>
      </c>
      <c r="I117" s="90" t="s">
        <v>307</v>
      </c>
      <c r="P117" s="82" t="s">
        <v>206</v>
      </c>
    </row>
    <row r="118" spans="1:16" x14ac:dyDescent="0.35">
      <c r="A118" s="80" t="str">
        <f t="shared" si="5"/>
        <v>P-110111-116-Murdochville</v>
      </c>
      <c r="B118" s="81" t="s">
        <v>197</v>
      </c>
      <c r="C118" s="82" t="s">
        <v>205</v>
      </c>
      <c r="D118" s="83">
        <v>336</v>
      </c>
      <c r="E118" s="83">
        <v>0</v>
      </c>
      <c r="F118" s="83"/>
      <c r="G118" s="83"/>
      <c r="H118" s="83">
        <v>336</v>
      </c>
      <c r="I118" s="90" t="s">
        <v>307</v>
      </c>
      <c r="P118" s="82" t="s">
        <v>214</v>
      </c>
    </row>
    <row r="119" spans="1:16" x14ac:dyDescent="0.35">
      <c r="A119" s="80" t="str">
        <f t="shared" si="5"/>
        <v>P-110111-117-Pointe-à-la-Croix</v>
      </c>
      <c r="B119" s="81" t="s">
        <v>197</v>
      </c>
      <c r="C119" s="82" t="s">
        <v>206</v>
      </c>
      <c r="D119" s="83">
        <v>672</v>
      </c>
      <c r="E119" s="83">
        <v>0</v>
      </c>
      <c r="F119" s="83"/>
      <c r="G119" s="83"/>
      <c r="H119" s="83">
        <v>672</v>
      </c>
      <c r="I119" s="90" t="s">
        <v>307</v>
      </c>
      <c r="P119" s="82" t="s">
        <v>235</v>
      </c>
    </row>
    <row r="120" spans="1:16" x14ac:dyDescent="0.35">
      <c r="A120" s="80" t="str">
        <f t="shared" si="5"/>
        <v>P-110211-112-New Richmond</v>
      </c>
      <c r="B120" s="81" t="s">
        <v>207</v>
      </c>
      <c r="C120" s="82" t="s">
        <v>208</v>
      </c>
      <c r="D120" s="83">
        <v>0</v>
      </c>
      <c r="E120" s="83">
        <v>476</v>
      </c>
      <c r="F120" s="83"/>
      <c r="G120" s="83"/>
      <c r="H120" s="83">
        <v>476</v>
      </c>
      <c r="I120" s="90" t="s">
        <v>336</v>
      </c>
      <c r="P120" s="82" t="s">
        <v>236</v>
      </c>
    </row>
    <row r="121" spans="1:16" x14ac:dyDescent="0.35">
      <c r="A121" s="80" t="str">
        <f t="shared" si="5"/>
        <v>P-110311-107-Percé</v>
      </c>
      <c r="B121" s="81" t="s">
        <v>209</v>
      </c>
      <c r="C121" s="82" t="s">
        <v>210</v>
      </c>
      <c r="D121" s="83">
        <v>336</v>
      </c>
      <c r="E121" s="83">
        <v>26.849200000000025</v>
      </c>
      <c r="F121" s="83"/>
      <c r="G121" s="83"/>
      <c r="H121" s="83">
        <v>362.8492</v>
      </c>
      <c r="I121" s="90" t="s">
        <v>337</v>
      </c>
      <c r="P121" s="82" t="s">
        <v>230</v>
      </c>
    </row>
    <row r="122" spans="1:16" x14ac:dyDescent="0.35">
      <c r="A122" s="80" t="str">
        <f t="shared" si="5"/>
        <v>P-110411-113-Carleton</v>
      </c>
      <c r="B122" s="81" t="s">
        <v>211</v>
      </c>
      <c r="C122" s="82" t="s">
        <v>212</v>
      </c>
      <c r="D122" s="83">
        <v>0</v>
      </c>
      <c r="E122" s="83">
        <v>1007.9999999999999</v>
      </c>
      <c r="F122" s="83"/>
      <c r="G122" s="83"/>
      <c r="H122" s="83">
        <v>1007.9999999999999</v>
      </c>
      <c r="I122" s="90" t="s">
        <v>338</v>
      </c>
      <c r="P122" s="82" t="s">
        <v>231</v>
      </c>
    </row>
    <row r="123" spans="1:16" x14ac:dyDescent="0.35">
      <c r="A123" s="80" t="str">
        <f t="shared" si="5"/>
        <v>P-110611-118-Cap-aux-Meules</v>
      </c>
      <c r="B123" s="81" t="s">
        <v>213</v>
      </c>
      <c r="C123" s="82" t="s">
        <v>214</v>
      </c>
      <c r="D123" s="83">
        <v>336</v>
      </c>
      <c r="E123" s="83">
        <v>361.7824</v>
      </c>
      <c r="F123" s="83"/>
      <c r="G123" s="83"/>
      <c r="H123" s="83">
        <v>697.78240000000005</v>
      </c>
      <c r="I123" s="90" t="s">
        <v>339</v>
      </c>
      <c r="P123" s="82" t="s">
        <v>225</v>
      </c>
    </row>
    <row r="124" spans="1:16" x14ac:dyDescent="0.35">
      <c r="A124" s="80" t="str">
        <f t="shared" si="5"/>
        <v>P-120112-327-Ste-Marie</v>
      </c>
      <c r="B124" s="81" t="s">
        <v>215</v>
      </c>
      <c r="C124" s="82" t="s">
        <v>216</v>
      </c>
      <c r="D124" s="83">
        <v>0</v>
      </c>
      <c r="E124" s="83">
        <v>344</v>
      </c>
      <c r="F124" s="83"/>
      <c r="G124" s="83"/>
      <c r="H124" s="83">
        <v>344</v>
      </c>
      <c r="I124" s="90" t="s">
        <v>340</v>
      </c>
      <c r="P124" s="82" t="s">
        <v>226</v>
      </c>
    </row>
    <row r="125" spans="1:16" x14ac:dyDescent="0.35">
      <c r="A125" s="80" t="str">
        <f t="shared" si="5"/>
        <v>P-120112-328-Lac Etchemin</v>
      </c>
      <c r="B125" s="81" t="s">
        <v>215</v>
      </c>
      <c r="C125" s="82" t="s">
        <v>217</v>
      </c>
      <c r="D125" s="83">
        <v>336</v>
      </c>
      <c r="E125" s="83">
        <v>336</v>
      </c>
      <c r="F125" s="83"/>
      <c r="G125" s="83"/>
      <c r="H125" s="83">
        <v>672</v>
      </c>
      <c r="I125" s="90" t="s">
        <v>340</v>
      </c>
      <c r="P125" s="82" t="s">
        <v>216</v>
      </c>
    </row>
    <row r="126" spans="1:16" x14ac:dyDescent="0.35">
      <c r="A126" s="80" t="str">
        <f t="shared" si="5"/>
        <v>P-120112-329-Ste-Claire</v>
      </c>
      <c r="B126" s="81" t="s">
        <v>215</v>
      </c>
      <c r="C126" s="82" t="s">
        <v>218</v>
      </c>
      <c r="D126" s="83">
        <v>336</v>
      </c>
      <c r="E126" s="83">
        <v>140.00000000000011</v>
      </c>
      <c r="F126" s="83"/>
      <c r="G126" s="83"/>
      <c r="H126" s="83">
        <v>476.00000000000011</v>
      </c>
      <c r="I126" s="90" t="s">
        <v>340</v>
      </c>
      <c r="P126" s="82" t="s">
        <v>217</v>
      </c>
    </row>
    <row r="127" spans="1:16" x14ac:dyDescent="0.35">
      <c r="A127" s="80" t="str">
        <f t="shared" si="5"/>
        <v>P-120112-332-Thetford Mines</v>
      </c>
      <c r="B127" s="81" t="s">
        <v>215</v>
      </c>
      <c r="C127" s="82" t="s">
        <v>219</v>
      </c>
      <c r="D127" s="83">
        <v>0</v>
      </c>
      <c r="E127" s="83">
        <v>776</v>
      </c>
      <c r="F127" s="83"/>
      <c r="G127" s="83"/>
      <c r="H127" s="83">
        <v>776</v>
      </c>
      <c r="I127" s="90" t="s">
        <v>340</v>
      </c>
      <c r="P127" s="82" t="s">
        <v>218</v>
      </c>
    </row>
    <row r="128" spans="1:16" x14ac:dyDescent="0.35">
      <c r="A128" s="80" t="str">
        <f t="shared" si="5"/>
        <v>P-120112-333-Disraéli</v>
      </c>
      <c r="B128" s="81" t="s">
        <v>215</v>
      </c>
      <c r="C128" s="82" t="s">
        <v>220</v>
      </c>
      <c r="D128" s="83">
        <v>336</v>
      </c>
      <c r="E128" s="83">
        <v>0</v>
      </c>
      <c r="F128" s="83"/>
      <c r="G128" s="83"/>
      <c r="H128" s="83">
        <v>336</v>
      </c>
      <c r="I128" s="90" t="s">
        <v>340</v>
      </c>
      <c r="P128" s="82" t="s">
        <v>232</v>
      </c>
    </row>
    <row r="129" spans="1:16" x14ac:dyDescent="0.35">
      <c r="A129" s="80" t="str">
        <f t="shared" si="5"/>
        <v>P-120112-334-La Guadeloupe</v>
      </c>
      <c r="B129" s="81" t="s">
        <v>215</v>
      </c>
      <c r="C129" s="82" t="s">
        <v>221</v>
      </c>
      <c r="D129" s="83">
        <v>336</v>
      </c>
      <c r="E129" s="83">
        <v>0</v>
      </c>
      <c r="F129" s="83"/>
      <c r="G129" s="83"/>
      <c r="H129" s="83">
        <v>336</v>
      </c>
      <c r="I129" s="90" t="s">
        <v>340</v>
      </c>
      <c r="P129" s="82" t="s">
        <v>227</v>
      </c>
    </row>
    <row r="130" spans="1:16" x14ac:dyDescent="0.35">
      <c r="A130" s="80" t="str">
        <f t="shared" si="5"/>
        <v>P-120112-336-St-Georges</v>
      </c>
      <c r="B130" s="81" t="s">
        <v>215</v>
      </c>
      <c r="C130" s="82" t="s">
        <v>222</v>
      </c>
      <c r="D130" s="83">
        <v>0</v>
      </c>
      <c r="E130" s="83">
        <v>916.00000000000057</v>
      </c>
      <c r="F130" s="83"/>
      <c r="G130" s="83"/>
      <c r="H130" s="83">
        <v>916.00000000000057</v>
      </c>
      <c r="I130" s="90" t="s">
        <v>340</v>
      </c>
      <c r="P130" s="82" t="s">
        <v>219</v>
      </c>
    </row>
    <row r="131" spans="1:16" x14ac:dyDescent="0.35">
      <c r="A131" s="80" t="str">
        <f t="shared" ref="A131:A189" si="6">B131&amp;C131</f>
        <v>P-120112-337-Beauceville</v>
      </c>
      <c r="B131" s="81" t="s">
        <v>215</v>
      </c>
      <c r="C131" s="82" t="s">
        <v>223</v>
      </c>
      <c r="D131" s="83">
        <v>1007.9999999999999</v>
      </c>
      <c r="E131" s="83">
        <v>139.99999999999977</v>
      </c>
      <c r="F131" s="83"/>
      <c r="G131" s="83"/>
      <c r="H131" s="83">
        <v>1147.9999999999995</v>
      </c>
      <c r="I131" s="90" t="s">
        <v>340</v>
      </c>
      <c r="P131" s="82" t="s">
        <v>220</v>
      </c>
    </row>
    <row r="132" spans="1:16" x14ac:dyDescent="0.35">
      <c r="A132" s="80" t="str">
        <f t="shared" si="6"/>
        <v>P-120212-325-St-Charles</v>
      </c>
      <c r="B132" s="81" t="s">
        <v>224</v>
      </c>
      <c r="C132" s="82" t="s">
        <v>225</v>
      </c>
      <c r="D132" s="83">
        <v>336</v>
      </c>
      <c r="E132" s="83">
        <v>140.00000000000011</v>
      </c>
      <c r="F132" s="83"/>
      <c r="G132" s="83"/>
      <c r="H132" s="83">
        <v>476.00000000000011</v>
      </c>
      <c r="I132" s="90" t="s">
        <v>311</v>
      </c>
      <c r="P132" s="82" t="s">
        <v>221</v>
      </c>
    </row>
    <row r="133" spans="1:16" x14ac:dyDescent="0.35">
      <c r="A133" s="80" t="str">
        <f t="shared" si="6"/>
        <v>P-120212-326-Lévis</v>
      </c>
      <c r="B133" s="81" t="s">
        <v>224</v>
      </c>
      <c r="C133" s="82" t="s">
        <v>226</v>
      </c>
      <c r="D133" s="83">
        <v>0</v>
      </c>
      <c r="E133" s="83">
        <v>1621.9999999999998</v>
      </c>
      <c r="F133" s="83"/>
      <c r="G133" s="83"/>
      <c r="H133" s="83">
        <v>1621.9999999999998</v>
      </c>
      <c r="I133" s="90" t="s">
        <v>311</v>
      </c>
      <c r="P133" s="82" t="s">
        <v>238</v>
      </c>
    </row>
    <row r="134" spans="1:16" x14ac:dyDescent="0.35">
      <c r="A134" s="80" t="str">
        <f t="shared" si="6"/>
        <v>P-120212-327-Ste-Marie</v>
      </c>
      <c r="B134" s="81" t="s">
        <v>224</v>
      </c>
      <c r="C134" s="82" t="s">
        <v>216</v>
      </c>
      <c r="D134" s="83">
        <v>0</v>
      </c>
      <c r="E134" s="83">
        <v>344</v>
      </c>
      <c r="F134" s="83"/>
      <c r="G134" s="83"/>
      <c r="H134" s="83">
        <v>344</v>
      </c>
      <c r="I134" s="90" t="s">
        <v>311</v>
      </c>
      <c r="P134" s="82" t="s">
        <v>222</v>
      </c>
    </row>
    <row r="135" spans="1:16" x14ac:dyDescent="0.35">
      <c r="A135" s="80" t="str">
        <f t="shared" si="6"/>
        <v>P-120212-331-St-Sylvestre</v>
      </c>
      <c r="B135" s="81" t="s">
        <v>224</v>
      </c>
      <c r="C135" s="82" t="s">
        <v>227</v>
      </c>
      <c r="D135" s="83">
        <v>336</v>
      </c>
      <c r="E135" s="83">
        <v>0</v>
      </c>
      <c r="F135" s="83"/>
      <c r="G135" s="83"/>
      <c r="H135" s="83">
        <v>336</v>
      </c>
      <c r="I135" s="90" t="s">
        <v>311</v>
      </c>
      <c r="P135" s="82" t="s">
        <v>223</v>
      </c>
    </row>
    <row r="136" spans="1:16" x14ac:dyDescent="0.35">
      <c r="A136" s="80" t="str">
        <f t="shared" si="6"/>
        <v>P-120212-340-Armagh</v>
      </c>
      <c r="B136" s="81" t="s">
        <v>224</v>
      </c>
      <c r="C136" s="82" t="s">
        <v>228</v>
      </c>
      <c r="D136" s="83">
        <v>0</v>
      </c>
      <c r="E136" s="83">
        <v>336</v>
      </c>
      <c r="F136" s="83"/>
      <c r="G136" s="83"/>
      <c r="H136" s="83">
        <v>336</v>
      </c>
      <c r="I136" s="90" t="s">
        <v>311</v>
      </c>
      <c r="P136" s="82" t="s">
        <v>233</v>
      </c>
    </row>
    <row r="137" spans="1:16" x14ac:dyDescent="0.35">
      <c r="A137" s="80" t="str">
        <f t="shared" si="6"/>
        <v>P-120312-323-St-Jean Port-Joli</v>
      </c>
      <c r="B137" s="81" t="s">
        <v>229</v>
      </c>
      <c r="C137" s="82" t="s">
        <v>230</v>
      </c>
      <c r="D137" s="83">
        <v>336</v>
      </c>
      <c r="E137" s="83">
        <v>120.0000000000002</v>
      </c>
      <c r="F137" s="83"/>
      <c r="G137" s="83"/>
      <c r="H137" s="83">
        <v>456.00000000000023</v>
      </c>
      <c r="I137" s="90" t="s">
        <v>307</v>
      </c>
      <c r="P137" s="82" t="s">
        <v>228</v>
      </c>
    </row>
    <row r="138" spans="1:16" x14ac:dyDescent="0.35">
      <c r="A138" s="80" t="str">
        <f t="shared" si="6"/>
        <v>P-120312-324-Montmagny</v>
      </c>
      <c r="B138" s="81" t="s">
        <v>229</v>
      </c>
      <c r="C138" s="82" t="s">
        <v>231</v>
      </c>
      <c r="D138" s="83">
        <v>336</v>
      </c>
      <c r="E138" s="83">
        <v>336</v>
      </c>
      <c r="F138" s="83"/>
      <c r="G138" s="83"/>
      <c r="H138" s="83">
        <v>672</v>
      </c>
      <c r="I138" s="90" t="s">
        <v>307</v>
      </c>
      <c r="P138" s="82" t="s">
        <v>278</v>
      </c>
    </row>
    <row r="139" spans="1:16" x14ac:dyDescent="0.35">
      <c r="A139" s="80" t="str">
        <f t="shared" si="6"/>
        <v>P-120312-330-Lotbinière</v>
      </c>
      <c r="B139" s="81" t="s">
        <v>229</v>
      </c>
      <c r="C139" s="82" t="s">
        <v>232</v>
      </c>
      <c r="D139" s="83">
        <v>0</v>
      </c>
      <c r="E139" s="83">
        <v>159.99999999999991</v>
      </c>
      <c r="F139" s="83"/>
      <c r="G139" s="83"/>
      <c r="H139" s="83">
        <v>159.99999999999991</v>
      </c>
      <c r="I139" s="90" t="s">
        <v>307</v>
      </c>
      <c r="P139" s="82" t="s">
        <v>250</v>
      </c>
    </row>
    <row r="140" spans="1:16" x14ac:dyDescent="0.35">
      <c r="A140" s="80" t="str">
        <f t="shared" si="6"/>
        <v>P-120312-339-St-Flavien</v>
      </c>
      <c r="B140" s="81" t="s">
        <v>229</v>
      </c>
      <c r="C140" s="82" t="s">
        <v>233</v>
      </c>
      <c r="D140" s="83">
        <v>0</v>
      </c>
      <c r="E140" s="83">
        <v>672</v>
      </c>
      <c r="F140" s="83"/>
      <c r="G140" s="83"/>
      <c r="H140" s="83">
        <v>672</v>
      </c>
      <c r="I140" s="90" t="s">
        <v>307</v>
      </c>
      <c r="P140" s="82" t="s">
        <v>246</v>
      </c>
    </row>
    <row r="141" spans="1:16" x14ac:dyDescent="0.35">
      <c r="A141" s="80" t="str">
        <f t="shared" si="6"/>
        <v>P-120412-320-St-Pamphile</v>
      </c>
      <c r="B141" s="81" t="s">
        <v>234</v>
      </c>
      <c r="C141" s="82" t="s">
        <v>235</v>
      </c>
      <c r="D141" s="83">
        <v>0</v>
      </c>
      <c r="E141" s="83">
        <v>336</v>
      </c>
      <c r="F141" s="83"/>
      <c r="G141" s="83"/>
      <c r="H141" s="83">
        <v>336</v>
      </c>
      <c r="I141" s="90" t="s">
        <v>341</v>
      </c>
      <c r="P141" s="82" t="s">
        <v>251</v>
      </c>
    </row>
    <row r="142" spans="1:16" x14ac:dyDescent="0.35">
      <c r="A142" s="80" t="str">
        <f t="shared" si="6"/>
        <v>P-120412-322-St-Fabien</v>
      </c>
      <c r="B142" s="81" t="s">
        <v>234</v>
      </c>
      <c r="C142" s="82" t="s">
        <v>236</v>
      </c>
      <c r="D142" s="83">
        <v>336</v>
      </c>
      <c r="E142" s="83">
        <v>0</v>
      </c>
      <c r="F142" s="83"/>
      <c r="G142" s="83"/>
      <c r="H142" s="83">
        <v>336</v>
      </c>
      <c r="I142" s="90" t="s">
        <v>341</v>
      </c>
      <c r="P142" s="82" t="s">
        <v>240</v>
      </c>
    </row>
    <row r="143" spans="1:16" x14ac:dyDescent="0.35">
      <c r="A143" s="80" t="str">
        <f t="shared" si="6"/>
        <v>P-120512-335-St-Gédéon</v>
      </c>
      <c r="B143" s="81" t="s">
        <v>237</v>
      </c>
      <c r="C143" s="82" t="s">
        <v>238</v>
      </c>
      <c r="D143" s="83">
        <v>336</v>
      </c>
      <c r="E143" s="83">
        <v>0</v>
      </c>
      <c r="F143" s="83"/>
      <c r="G143" s="83"/>
      <c r="H143" s="83">
        <v>336</v>
      </c>
      <c r="I143" s="90" t="s">
        <v>342</v>
      </c>
      <c r="P143" s="82" t="s">
        <v>253</v>
      </c>
    </row>
    <row r="144" spans="1:16" x14ac:dyDescent="0.35">
      <c r="A144" s="80" t="str">
        <f t="shared" si="6"/>
        <v>P-140114-634-Repentigny</v>
      </c>
      <c r="B144" s="81" t="s">
        <v>239</v>
      </c>
      <c r="C144" s="82" t="s">
        <v>240</v>
      </c>
      <c r="D144" s="83">
        <v>0</v>
      </c>
      <c r="E144" s="83">
        <v>1614.4999999999998</v>
      </c>
      <c r="F144" s="83"/>
      <c r="G144" s="83"/>
      <c r="H144" s="83">
        <v>1614.4999999999998</v>
      </c>
      <c r="I144" s="90" t="s">
        <v>343</v>
      </c>
      <c r="P144" s="82" t="s">
        <v>241</v>
      </c>
    </row>
    <row r="145" spans="1:16" x14ac:dyDescent="0.35">
      <c r="A145" s="80" t="str">
        <f t="shared" si="6"/>
        <v>P-140114-636-Joliette</v>
      </c>
      <c r="B145" s="81" t="s">
        <v>239</v>
      </c>
      <c r="C145" s="82" t="s">
        <v>241</v>
      </c>
      <c r="D145" s="83">
        <v>0</v>
      </c>
      <c r="E145" s="83">
        <v>1019.9999999999995</v>
      </c>
      <c r="F145" s="83"/>
      <c r="G145" s="83"/>
      <c r="H145" s="83">
        <v>1019.9999999999995</v>
      </c>
      <c r="I145" s="90" t="s">
        <v>343</v>
      </c>
      <c r="P145" s="82" t="s">
        <v>254</v>
      </c>
    </row>
    <row r="146" spans="1:16" x14ac:dyDescent="0.35">
      <c r="A146" s="80" t="str">
        <f t="shared" si="6"/>
        <v>P-140114-639-St-Jean de Matha</v>
      </c>
      <c r="B146" s="81" t="s">
        <v>239</v>
      </c>
      <c r="C146" s="82" t="s">
        <v>242</v>
      </c>
      <c r="D146" s="83">
        <v>0</v>
      </c>
      <c r="E146" s="83">
        <v>409.5</v>
      </c>
      <c r="F146" s="83"/>
      <c r="G146" s="83"/>
      <c r="H146" s="83">
        <v>409.5</v>
      </c>
      <c r="I146" s="90" t="s">
        <v>343</v>
      </c>
      <c r="P146" s="82" t="s">
        <v>244</v>
      </c>
    </row>
    <row r="147" spans="1:16" x14ac:dyDescent="0.35">
      <c r="A147" s="80" t="str">
        <f t="shared" si="6"/>
        <v>P-140214-638-St-Gabriel de Brandon</v>
      </c>
      <c r="B147" s="81" t="s">
        <v>243</v>
      </c>
      <c r="C147" s="82" t="s">
        <v>244</v>
      </c>
      <c r="D147" s="83">
        <v>0</v>
      </c>
      <c r="E147" s="83">
        <v>344</v>
      </c>
      <c r="F147" s="83"/>
      <c r="G147" s="83"/>
      <c r="H147" s="83">
        <v>344</v>
      </c>
      <c r="I147" s="90" t="s">
        <v>344</v>
      </c>
      <c r="P147" s="82" t="s">
        <v>242</v>
      </c>
    </row>
    <row r="148" spans="1:16" x14ac:dyDescent="0.35">
      <c r="A148" s="80" t="str">
        <f t="shared" si="6"/>
        <v>P-140414-631-St-Donat</v>
      </c>
      <c r="B148" s="81" t="s">
        <v>245</v>
      </c>
      <c r="C148" s="82" t="s">
        <v>246</v>
      </c>
      <c r="D148" s="83">
        <v>336</v>
      </c>
      <c r="E148" s="83">
        <v>80.000000000000071</v>
      </c>
      <c r="F148" s="83"/>
      <c r="G148" s="83"/>
      <c r="H148" s="83">
        <v>416.00000000000006</v>
      </c>
      <c r="I148" s="90" t="s">
        <v>345</v>
      </c>
      <c r="P148" s="82" t="s">
        <v>248</v>
      </c>
    </row>
    <row r="149" spans="1:16" x14ac:dyDescent="0.35">
      <c r="A149" s="80" t="str">
        <f t="shared" si="6"/>
        <v>P-140514-640-St-Michel des Saints</v>
      </c>
      <c r="B149" s="81" t="s">
        <v>247</v>
      </c>
      <c r="C149" s="82" t="s">
        <v>248</v>
      </c>
      <c r="D149" s="83">
        <v>672</v>
      </c>
      <c r="E149" s="83">
        <v>336</v>
      </c>
      <c r="F149" s="83"/>
      <c r="G149" s="83"/>
      <c r="H149" s="83">
        <v>1008</v>
      </c>
      <c r="I149" s="90" t="s">
        <v>346</v>
      </c>
      <c r="P149" s="82" t="s">
        <v>266</v>
      </c>
    </row>
    <row r="150" spans="1:16" x14ac:dyDescent="0.35">
      <c r="A150" s="80" t="str">
        <f t="shared" si="6"/>
        <v>P-140714-625-Terrebonne</v>
      </c>
      <c r="B150" s="81" t="s">
        <v>249</v>
      </c>
      <c r="C150" s="82" t="s">
        <v>250</v>
      </c>
      <c r="D150" s="83">
        <v>0</v>
      </c>
      <c r="E150" s="83">
        <v>1698</v>
      </c>
      <c r="F150" s="83"/>
      <c r="G150" s="83"/>
      <c r="H150" s="83">
        <v>1698</v>
      </c>
      <c r="I150" s="90" t="s">
        <v>347</v>
      </c>
      <c r="P150" s="82" t="s">
        <v>273</v>
      </c>
    </row>
    <row r="151" spans="1:16" x14ac:dyDescent="0.35">
      <c r="A151" s="80" t="str">
        <f t="shared" si="6"/>
        <v>P-140714-633-Saint-Lin</v>
      </c>
      <c r="B151" s="81" t="s">
        <v>249</v>
      </c>
      <c r="C151" s="82" t="s">
        <v>251</v>
      </c>
      <c r="D151" s="83">
        <v>0</v>
      </c>
      <c r="E151" s="83">
        <v>506.00000000000006</v>
      </c>
      <c r="F151" s="83"/>
      <c r="G151" s="83"/>
      <c r="H151" s="83">
        <v>506.00000000000006</v>
      </c>
      <c r="I151" s="90" t="s">
        <v>347</v>
      </c>
      <c r="P151" s="82" t="s">
        <v>267</v>
      </c>
    </row>
    <row r="152" spans="1:16" x14ac:dyDescent="0.35">
      <c r="A152" s="80" t="str">
        <f t="shared" si="6"/>
        <v>P-140814-635-Berthierville</v>
      </c>
      <c r="B152" s="81" t="s">
        <v>252</v>
      </c>
      <c r="C152" s="82" t="s">
        <v>253</v>
      </c>
      <c r="D152" s="83">
        <v>0</v>
      </c>
      <c r="E152" s="83">
        <v>428.00000000000006</v>
      </c>
      <c r="F152" s="83"/>
      <c r="G152" s="83"/>
      <c r="H152" s="83">
        <v>428.00000000000006</v>
      </c>
      <c r="I152" s="90" t="s">
        <v>348</v>
      </c>
      <c r="P152" s="82" t="s">
        <v>268</v>
      </c>
    </row>
    <row r="153" spans="1:16" x14ac:dyDescent="0.35">
      <c r="A153" s="80" t="str">
        <f t="shared" si="6"/>
        <v>P-140814-637-Rawdon</v>
      </c>
      <c r="B153" s="81" t="s">
        <v>252</v>
      </c>
      <c r="C153" s="82" t="s">
        <v>254</v>
      </c>
      <c r="D153" s="83">
        <v>0</v>
      </c>
      <c r="E153" s="83">
        <v>691.99999999999989</v>
      </c>
      <c r="F153" s="83"/>
      <c r="G153" s="83"/>
      <c r="H153" s="83">
        <v>691.99999999999989</v>
      </c>
      <c r="I153" s="90" t="s">
        <v>348</v>
      </c>
      <c r="P153" s="82" t="s">
        <v>261</v>
      </c>
    </row>
    <row r="154" spans="1:16" x14ac:dyDescent="0.35">
      <c r="A154" s="80" t="str">
        <f t="shared" si="6"/>
        <v>P-150115-642-Ferme-Neuve</v>
      </c>
      <c r="B154" s="81" t="s">
        <v>255</v>
      </c>
      <c r="C154" s="82" t="s">
        <v>256</v>
      </c>
      <c r="D154" s="83">
        <v>0</v>
      </c>
      <c r="E154" s="83">
        <v>319.99999999999983</v>
      </c>
      <c r="F154" s="83"/>
      <c r="G154" s="83"/>
      <c r="H154" s="83">
        <v>319.99999999999983</v>
      </c>
      <c r="I154" s="90" t="s">
        <v>329</v>
      </c>
      <c r="P154" s="82" t="s">
        <v>269</v>
      </c>
    </row>
    <row r="155" spans="1:16" x14ac:dyDescent="0.35">
      <c r="A155" s="80" t="str">
        <f t="shared" si="6"/>
        <v>P-150115-643-Mont-Laurier</v>
      </c>
      <c r="B155" s="81" t="s">
        <v>255</v>
      </c>
      <c r="C155" s="82" t="s">
        <v>257</v>
      </c>
      <c r="D155" s="83">
        <v>0</v>
      </c>
      <c r="E155" s="83">
        <v>815.99999999999989</v>
      </c>
      <c r="F155" s="83"/>
      <c r="G155" s="83"/>
      <c r="H155" s="83">
        <v>815.99999999999989</v>
      </c>
      <c r="I155" s="90" t="s">
        <v>329</v>
      </c>
      <c r="P155" s="82" t="s">
        <v>270</v>
      </c>
    </row>
    <row r="156" spans="1:16" x14ac:dyDescent="0.35">
      <c r="A156" s="80" t="str">
        <f t="shared" si="6"/>
        <v>P-150215-629-Ste-Agathe</v>
      </c>
      <c r="B156" s="81" t="s">
        <v>258</v>
      </c>
      <c r="C156" s="82" t="s">
        <v>259</v>
      </c>
      <c r="D156" s="83">
        <v>0</v>
      </c>
      <c r="E156" s="83">
        <v>666.00000000000011</v>
      </c>
      <c r="F156" s="83"/>
      <c r="G156" s="83"/>
      <c r="H156" s="83">
        <v>666.00000000000011</v>
      </c>
      <c r="I156" s="90" t="s">
        <v>349</v>
      </c>
      <c r="P156" s="82" t="s">
        <v>271</v>
      </c>
    </row>
    <row r="157" spans="1:16" x14ac:dyDescent="0.35">
      <c r="A157" s="80" t="str">
        <f t="shared" si="6"/>
        <v>P-150315-623-Grenville</v>
      </c>
      <c r="B157" s="81" t="s">
        <v>260</v>
      </c>
      <c r="C157" s="82" t="s">
        <v>261</v>
      </c>
      <c r="D157" s="83">
        <v>0</v>
      </c>
      <c r="E157" s="83">
        <v>435.99999999999994</v>
      </c>
      <c r="F157" s="83"/>
      <c r="G157" s="83"/>
      <c r="H157" s="83">
        <v>435.99999999999994</v>
      </c>
      <c r="I157" s="90" t="s">
        <v>345</v>
      </c>
      <c r="P157" s="82" t="s">
        <v>262</v>
      </c>
    </row>
    <row r="158" spans="1:16" x14ac:dyDescent="0.35">
      <c r="A158" s="80" t="str">
        <f t="shared" si="6"/>
        <v>P-150315-628-Ste-Adèle</v>
      </c>
      <c r="B158" s="81" t="s">
        <v>260</v>
      </c>
      <c r="C158" s="82" t="s">
        <v>262</v>
      </c>
      <c r="D158" s="83">
        <v>0</v>
      </c>
      <c r="E158" s="83">
        <v>576</v>
      </c>
      <c r="F158" s="83"/>
      <c r="G158" s="83"/>
      <c r="H158" s="83">
        <v>576</v>
      </c>
      <c r="I158" s="90" t="s">
        <v>345</v>
      </c>
      <c r="P158" s="82" t="s">
        <v>259</v>
      </c>
    </row>
    <row r="159" spans="1:16" x14ac:dyDescent="0.35">
      <c r="A159" s="80" t="str">
        <f t="shared" si="6"/>
        <v>P-150415-630-St-Jovite</v>
      </c>
      <c r="B159" s="81" t="s">
        <v>263</v>
      </c>
      <c r="C159" s="82" t="s">
        <v>264</v>
      </c>
      <c r="D159" s="83">
        <v>0</v>
      </c>
      <c r="E159" s="83">
        <v>660.00000000000045</v>
      </c>
      <c r="F159" s="83"/>
      <c r="G159" s="83"/>
      <c r="H159" s="83">
        <v>660.00000000000045</v>
      </c>
      <c r="I159" s="90" t="s">
        <v>307</v>
      </c>
      <c r="P159" s="82" t="s">
        <v>264</v>
      </c>
    </row>
    <row r="160" spans="1:16" x14ac:dyDescent="0.35">
      <c r="A160" s="80" t="str">
        <f t="shared" si="6"/>
        <v>P-150515-620-Saint-Eustache</v>
      </c>
      <c r="B160" s="81" t="s">
        <v>265</v>
      </c>
      <c r="C160" s="82" t="s">
        <v>266</v>
      </c>
      <c r="D160" s="83">
        <v>0</v>
      </c>
      <c r="E160" s="83">
        <v>808.99999999999989</v>
      </c>
      <c r="F160" s="83"/>
      <c r="G160" s="83"/>
      <c r="H160" s="83">
        <v>808.99999999999989</v>
      </c>
      <c r="I160" s="90" t="s">
        <v>347</v>
      </c>
      <c r="P160" s="82" t="s">
        <v>275</v>
      </c>
    </row>
    <row r="161" spans="1:16" x14ac:dyDescent="0.35">
      <c r="A161" s="80" t="str">
        <f t="shared" si="6"/>
        <v>P-150515-621-Oka</v>
      </c>
      <c r="B161" s="81" t="s">
        <v>265</v>
      </c>
      <c r="C161" s="82" t="s">
        <v>267</v>
      </c>
      <c r="D161" s="83">
        <v>0</v>
      </c>
      <c r="E161" s="83">
        <v>336</v>
      </c>
      <c r="F161" s="83"/>
      <c r="G161" s="83"/>
      <c r="H161" s="83">
        <v>336</v>
      </c>
      <c r="I161" s="90" t="s">
        <v>347</v>
      </c>
      <c r="P161" s="82" t="s">
        <v>276</v>
      </c>
    </row>
    <row r="162" spans="1:16" x14ac:dyDescent="0.35">
      <c r="A162" s="80" t="str">
        <f t="shared" si="6"/>
        <v>P-150515-622-Lachute</v>
      </c>
      <c r="B162" s="81" t="s">
        <v>265</v>
      </c>
      <c r="C162" s="82" t="s">
        <v>268</v>
      </c>
      <c r="D162" s="83">
        <v>0</v>
      </c>
      <c r="E162" s="83">
        <v>575</v>
      </c>
      <c r="F162" s="83"/>
      <c r="G162" s="83"/>
      <c r="H162" s="83">
        <v>575</v>
      </c>
      <c r="I162" s="90" t="s">
        <v>347</v>
      </c>
      <c r="P162" s="82" t="s">
        <v>256</v>
      </c>
    </row>
    <row r="163" spans="1:16" x14ac:dyDescent="0.35">
      <c r="A163" s="80" t="str">
        <f t="shared" si="6"/>
        <v>P-150515-624-Sainte-Thérèse</v>
      </c>
      <c r="B163" s="81" t="s">
        <v>265</v>
      </c>
      <c r="C163" s="82" t="s">
        <v>269</v>
      </c>
      <c r="D163" s="83">
        <v>0</v>
      </c>
      <c r="E163" s="83">
        <v>1052</v>
      </c>
      <c r="F163" s="83"/>
      <c r="G163" s="83"/>
      <c r="H163" s="83">
        <v>1052</v>
      </c>
      <c r="I163" s="90" t="s">
        <v>347</v>
      </c>
      <c r="P163" s="82" t="s">
        <v>257</v>
      </c>
    </row>
    <row r="164" spans="1:16" x14ac:dyDescent="0.35">
      <c r="A164" s="80" t="str">
        <f t="shared" si="6"/>
        <v>P-150515-626-Saint-Jérôme</v>
      </c>
      <c r="B164" s="81" t="s">
        <v>265</v>
      </c>
      <c r="C164" s="82" t="s">
        <v>270</v>
      </c>
      <c r="D164" s="83">
        <v>0</v>
      </c>
      <c r="E164" s="83">
        <v>1461</v>
      </c>
      <c r="F164" s="83"/>
      <c r="G164" s="83"/>
      <c r="H164" s="83">
        <v>1461</v>
      </c>
      <c r="I164" s="90" t="s">
        <v>347</v>
      </c>
      <c r="P164" s="82" t="s">
        <v>287</v>
      </c>
    </row>
    <row r="165" spans="1:16" x14ac:dyDescent="0.35">
      <c r="A165" s="80" t="str">
        <f t="shared" si="6"/>
        <v>P-150515-627-Mirabel</v>
      </c>
      <c r="B165" s="81" t="s">
        <v>265</v>
      </c>
      <c r="C165" s="82" t="s">
        <v>271</v>
      </c>
      <c r="D165" s="83">
        <v>0</v>
      </c>
      <c r="E165" s="83">
        <v>682</v>
      </c>
      <c r="F165" s="83"/>
      <c r="G165" s="83"/>
      <c r="H165" s="83">
        <v>682</v>
      </c>
      <c r="I165" s="90" t="s">
        <v>347</v>
      </c>
      <c r="P165" s="82" t="s">
        <v>288</v>
      </c>
    </row>
    <row r="166" spans="1:16" x14ac:dyDescent="0.35">
      <c r="A166" s="80" t="str">
        <f t="shared" si="6"/>
        <v>P-150615-621-1-Kanesatake</v>
      </c>
      <c r="B166" s="81" t="s">
        <v>272</v>
      </c>
      <c r="C166" s="82" t="s">
        <v>273</v>
      </c>
      <c r="D166" s="83">
        <v>336</v>
      </c>
      <c r="E166" s="83">
        <v>0</v>
      </c>
      <c r="F166" s="83"/>
      <c r="G166" s="83"/>
      <c r="H166" s="83">
        <v>336</v>
      </c>
      <c r="I166" s="90" t="s">
        <v>350</v>
      </c>
      <c r="P166" s="82" t="s">
        <v>301</v>
      </c>
    </row>
    <row r="167" spans="1:16" x14ac:dyDescent="0.35">
      <c r="A167" s="80" t="str">
        <f t="shared" si="6"/>
        <v>P-150715-632-Labelle</v>
      </c>
      <c r="B167" s="81" t="s">
        <v>274</v>
      </c>
      <c r="C167" s="82" t="s">
        <v>275</v>
      </c>
      <c r="D167" s="83">
        <v>0</v>
      </c>
      <c r="E167" s="83">
        <v>156.0000000000002</v>
      </c>
      <c r="F167" s="83"/>
      <c r="G167" s="83"/>
      <c r="H167" s="83">
        <v>156.0000000000002</v>
      </c>
      <c r="I167" s="90" t="s">
        <v>351</v>
      </c>
      <c r="P167" s="82" t="s">
        <v>289</v>
      </c>
    </row>
    <row r="168" spans="1:16" x14ac:dyDescent="0.35">
      <c r="A168" s="80" t="str">
        <f t="shared" si="6"/>
        <v>P-150715-641-L'Annonciation</v>
      </c>
      <c r="B168" s="81" t="s">
        <v>274</v>
      </c>
      <c r="C168" s="82" t="s">
        <v>276</v>
      </c>
      <c r="D168" s="83">
        <v>336</v>
      </c>
      <c r="E168" s="83">
        <v>458</v>
      </c>
      <c r="F168" s="83"/>
      <c r="G168" s="83"/>
      <c r="H168" s="83">
        <v>794</v>
      </c>
      <c r="I168" s="90" t="s">
        <v>351</v>
      </c>
      <c r="P168" s="82" t="s">
        <v>304</v>
      </c>
    </row>
    <row r="169" spans="1:16" x14ac:dyDescent="0.35">
      <c r="A169" s="80" t="str">
        <f t="shared" si="6"/>
        <v>P-150814-624-Sainte-Thérèse</v>
      </c>
      <c r="B169" s="81" t="s">
        <v>277</v>
      </c>
      <c r="C169" s="82" t="s">
        <v>278</v>
      </c>
      <c r="D169" s="83">
        <v>0</v>
      </c>
      <c r="E169" s="83">
        <v>0</v>
      </c>
      <c r="F169" s="83"/>
      <c r="G169" s="83"/>
      <c r="H169" s="83">
        <v>0</v>
      </c>
      <c r="I169" s="90" t="s">
        <v>352</v>
      </c>
      <c r="P169" s="82" t="s">
        <v>290</v>
      </c>
    </row>
    <row r="170" spans="1:16" x14ac:dyDescent="0.35">
      <c r="A170" s="80" t="str">
        <f t="shared" si="6"/>
        <v>P-160116-683-Cowansville</v>
      </c>
      <c r="B170" s="81" t="s">
        <v>279</v>
      </c>
      <c r="C170" s="82" t="s">
        <v>280</v>
      </c>
      <c r="D170" s="83">
        <v>0</v>
      </c>
      <c r="E170" s="83">
        <v>756.00000000000011</v>
      </c>
      <c r="F170" s="83"/>
      <c r="G170" s="83"/>
      <c r="H170" s="83">
        <v>756.00000000000011</v>
      </c>
      <c r="I170" s="90" t="s">
        <v>345</v>
      </c>
      <c r="P170" s="82" t="s">
        <v>291</v>
      </c>
    </row>
    <row r="171" spans="1:16" x14ac:dyDescent="0.35">
      <c r="A171" s="80" t="str">
        <f t="shared" si="6"/>
        <v>P-160216-667-Lacolle</v>
      </c>
      <c r="B171" s="81" t="s">
        <v>281</v>
      </c>
      <c r="C171" s="82" t="s">
        <v>282</v>
      </c>
      <c r="D171" s="83">
        <v>336.00000000000006</v>
      </c>
      <c r="E171" s="83">
        <v>476.00000000000011</v>
      </c>
      <c r="F171" s="83"/>
      <c r="G171" s="83"/>
      <c r="H171" s="83">
        <v>812.00000000000023</v>
      </c>
      <c r="I171" s="90" t="s">
        <v>353</v>
      </c>
      <c r="P171" s="82" t="s">
        <v>282</v>
      </c>
    </row>
    <row r="172" spans="1:16" x14ac:dyDescent="0.35">
      <c r="A172" s="80" t="str">
        <f t="shared" si="6"/>
        <v>P-160216-668-677-St-Jean-sur-Richelieu-Chambly</v>
      </c>
      <c r="B172" s="81" t="s">
        <v>281</v>
      </c>
      <c r="C172" s="82" t="s">
        <v>283</v>
      </c>
      <c r="D172" s="83">
        <v>0</v>
      </c>
      <c r="E172" s="83">
        <v>2060</v>
      </c>
      <c r="F172" s="83"/>
      <c r="G172" s="83"/>
      <c r="H172" s="83">
        <v>2060</v>
      </c>
      <c r="I172" s="90" t="s">
        <v>353</v>
      </c>
      <c r="P172" s="82" t="s">
        <v>283</v>
      </c>
    </row>
    <row r="173" spans="1:16" x14ac:dyDescent="0.35">
      <c r="A173" s="80" t="str">
        <f t="shared" si="6"/>
        <v>P-160216-673-674-Varennes-Beloeil</v>
      </c>
      <c r="B173" s="81" t="s">
        <v>281</v>
      </c>
      <c r="C173" s="82" t="s">
        <v>284</v>
      </c>
      <c r="D173" s="83">
        <v>0</v>
      </c>
      <c r="E173" s="83">
        <v>1928</v>
      </c>
      <c r="F173" s="83"/>
      <c r="G173" s="83"/>
      <c r="H173" s="83">
        <v>1928</v>
      </c>
      <c r="I173" s="90" t="s">
        <v>353</v>
      </c>
      <c r="P173" s="82" t="s">
        <v>292</v>
      </c>
    </row>
    <row r="174" spans="1:16" x14ac:dyDescent="0.35">
      <c r="A174" s="80" t="str">
        <f t="shared" si="6"/>
        <v>P-160216-684-Farnham</v>
      </c>
      <c r="B174" s="81" t="s">
        <v>281</v>
      </c>
      <c r="C174" s="82" t="s">
        <v>285</v>
      </c>
      <c r="D174" s="83">
        <v>0</v>
      </c>
      <c r="E174" s="83">
        <v>476</v>
      </c>
      <c r="F174" s="83"/>
      <c r="G174" s="83"/>
      <c r="H174" s="83">
        <v>476</v>
      </c>
      <c r="I174" s="90" t="s">
        <v>353</v>
      </c>
      <c r="P174" s="82" t="s">
        <v>284</v>
      </c>
    </row>
    <row r="175" spans="1:16" x14ac:dyDescent="0.35">
      <c r="A175" s="80" t="str">
        <f t="shared" si="6"/>
        <v>P-160316-660-661-Rigaud-Dorion</v>
      </c>
      <c r="B175" s="81" t="s">
        <v>286</v>
      </c>
      <c r="C175" s="82" t="s">
        <v>287</v>
      </c>
      <c r="D175" s="83">
        <v>0</v>
      </c>
      <c r="E175" s="83">
        <v>1140</v>
      </c>
      <c r="F175" s="83"/>
      <c r="G175" s="83"/>
      <c r="H175" s="83">
        <v>1140</v>
      </c>
      <c r="I175" s="90" t="s">
        <v>354</v>
      </c>
      <c r="P175" s="82" t="s">
        <v>299</v>
      </c>
    </row>
    <row r="176" spans="1:16" x14ac:dyDescent="0.35">
      <c r="A176" s="80" t="str">
        <f t="shared" si="6"/>
        <v>P-160316-662-Valleyfield</v>
      </c>
      <c r="B176" s="81" t="s">
        <v>286</v>
      </c>
      <c r="C176" s="82" t="s">
        <v>288</v>
      </c>
      <c r="D176" s="83">
        <v>0</v>
      </c>
      <c r="E176" s="83">
        <v>1140</v>
      </c>
      <c r="F176" s="83"/>
      <c r="G176" s="83"/>
      <c r="H176" s="83">
        <v>1140</v>
      </c>
      <c r="I176" s="90" t="s">
        <v>354</v>
      </c>
      <c r="P176" s="82" t="s">
        <v>294</v>
      </c>
    </row>
    <row r="177" spans="1:16" x14ac:dyDescent="0.35">
      <c r="A177" s="80" t="str">
        <f t="shared" si="6"/>
        <v>P-160316-664-Ormstown</v>
      </c>
      <c r="B177" s="81" t="s">
        <v>286</v>
      </c>
      <c r="C177" s="82" t="s">
        <v>289</v>
      </c>
      <c r="D177" s="83">
        <v>0</v>
      </c>
      <c r="E177" s="83">
        <v>512</v>
      </c>
      <c r="F177" s="83"/>
      <c r="G177" s="83"/>
      <c r="H177" s="83">
        <v>512</v>
      </c>
      <c r="I177" s="90" t="s">
        <v>354</v>
      </c>
      <c r="P177" s="82" t="s">
        <v>295</v>
      </c>
    </row>
    <row r="178" spans="1:16" x14ac:dyDescent="0.35">
      <c r="A178" s="80" t="str">
        <f t="shared" si="6"/>
        <v>P-160316-665-2-Châteauguay</v>
      </c>
      <c r="B178" s="81" t="s">
        <v>286</v>
      </c>
      <c r="C178" s="82" t="s">
        <v>290</v>
      </c>
      <c r="D178" s="83">
        <v>0</v>
      </c>
      <c r="E178" s="83">
        <v>979.99999999999977</v>
      </c>
      <c r="F178" s="83"/>
      <c r="G178" s="83"/>
      <c r="H178" s="83">
        <v>979.99999999999977</v>
      </c>
      <c r="I178" s="90" t="s">
        <v>354</v>
      </c>
      <c r="P178" s="82" t="s">
        <v>296</v>
      </c>
    </row>
    <row r="179" spans="1:16" x14ac:dyDescent="0.35">
      <c r="A179" s="80" t="str">
        <f t="shared" si="6"/>
        <v>P-160316-666-La Prairie</v>
      </c>
      <c r="B179" s="81" t="s">
        <v>286</v>
      </c>
      <c r="C179" s="82" t="s">
        <v>291</v>
      </c>
      <c r="D179" s="83">
        <v>0</v>
      </c>
      <c r="E179" s="83">
        <v>1020.0000000000001</v>
      </c>
      <c r="F179" s="83"/>
      <c r="G179" s="83"/>
      <c r="H179" s="83">
        <v>1020.0000000000001</v>
      </c>
      <c r="I179" s="90" t="s">
        <v>354</v>
      </c>
      <c r="P179" s="82" t="s">
        <v>302</v>
      </c>
    </row>
    <row r="180" spans="1:16" x14ac:dyDescent="0.35">
      <c r="A180" s="80" t="str">
        <f t="shared" si="6"/>
        <v>P-160316-669 à 672-Longueuil métro</v>
      </c>
      <c r="B180" s="81" t="s">
        <v>286</v>
      </c>
      <c r="C180" s="82" t="s">
        <v>292</v>
      </c>
      <c r="D180" s="83">
        <v>0</v>
      </c>
      <c r="E180" s="83">
        <v>3728</v>
      </c>
      <c r="F180" s="83"/>
      <c r="G180" s="83"/>
      <c r="H180" s="83">
        <v>3728</v>
      </c>
      <c r="I180" s="90" t="s">
        <v>354</v>
      </c>
      <c r="P180" s="82" t="s">
        <v>280</v>
      </c>
    </row>
    <row r="181" spans="1:16" x14ac:dyDescent="0.35">
      <c r="A181" s="80" t="str">
        <f t="shared" si="6"/>
        <v>P-160416-676-St-Hyacinthe</v>
      </c>
      <c r="B181" s="81" t="s">
        <v>293</v>
      </c>
      <c r="C181" s="82" t="s">
        <v>294</v>
      </c>
      <c r="D181" s="83">
        <v>0</v>
      </c>
      <c r="E181" s="83">
        <v>943.99999999999966</v>
      </c>
      <c r="F181" s="83"/>
      <c r="G181" s="83"/>
      <c r="H181" s="83">
        <v>943.99999999999966</v>
      </c>
      <c r="I181" s="90" t="s">
        <v>311</v>
      </c>
      <c r="P181" s="82" t="s">
        <v>285</v>
      </c>
    </row>
    <row r="182" spans="1:16" x14ac:dyDescent="0.35">
      <c r="A182" s="80" t="str">
        <f t="shared" si="6"/>
        <v>P-160416-678-Acton Vale</v>
      </c>
      <c r="B182" s="81" t="s">
        <v>293</v>
      </c>
      <c r="C182" s="82" t="s">
        <v>295</v>
      </c>
      <c r="D182" s="83">
        <v>0</v>
      </c>
      <c r="E182" s="83">
        <v>496</v>
      </c>
      <c r="F182" s="83"/>
      <c r="G182" s="83"/>
      <c r="H182" s="83">
        <v>496</v>
      </c>
      <c r="I182" s="90" t="s">
        <v>311</v>
      </c>
      <c r="P182" s="82" t="s">
        <v>297</v>
      </c>
    </row>
    <row r="183" spans="1:16" x14ac:dyDescent="0.35">
      <c r="A183" s="80" t="str">
        <f t="shared" si="6"/>
        <v>P-160416-679-Granby</v>
      </c>
      <c r="B183" s="81" t="s">
        <v>293</v>
      </c>
      <c r="C183" s="82" t="s">
        <v>296</v>
      </c>
      <c r="D183" s="83">
        <v>0</v>
      </c>
      <c r="E183" s="83">
        <v>840.00000000000011</v>
      </c>
      <c r="F183" s="83"/>
      <c r="G183" s="83"/>
      <c r="H183" s="83">
        <v>840.00000000000011</v>
      </c>
      <c r="I183" s="90" t="s">
        <v>311</v>
      </c>
    </row>
    <row r="184" spans="1:16" x14ac:dyDescent="0.35">
      <c r="A184" s="80" t="str">
        <f t="shared" si="6"/>
        <v>P-160416-685-Bedford</v>
      </c>
      <c r="B184" s="81" t="s">
        <v>293</v>
      </c>
      <c r="C184" s="82" t="s">
        <v>297</v>
      </c>
      <c r="D184" s="83">
        <v>336</v>
      </c>
      <c r="E184" s="83">
        <v>115.99999999999991</v>
      </c>
      <c r="F184" s="83"/>
      <c r="G184" s="83"/>
      <c r="H184" s="83">
        <v>451.99999999999989</v>
      </c>
      <c r="I184" s="90" t="s">
        <v>311</v>
      </c>
    </row>
    <row r="185" spans="1:16" x14ac:dyDescent="0.35">
      <c r="A185" s="80" t="str">
        <f t="shared" si="6"/>
        <v>P-160516-675-Sorel</v>
      </c>
      <c r="B185" s="81" t="s">
        <v>298</v>
      </c>
      <c r="C185" s="82" t="s">
        <v>299</v>
      </c>
      <c r="D185" s="83">
        <v>0</v>
      </c>
      <c r="E185" s="83">
        <v>848.49999999999989</v>
      </c>
      <c r="F185" s="83"/>
      <c r="G185" s="83"/>
      <c r="H185" s="83">
        <v>848.49999999999989</v>
      </c>
      <c r="I185" s="90" t="s">
        <v>343</v>
      </c>
    </row>
    <row r="186" spans="1:16" x14ac:dyDescent="0.35">
      <c r="A186" s="80" t="str">
        <f t="shared" si="6"/>
        <v>P-160616-663-Huntingdon</v>
      </c>
      <c r="B186" s="81" t="s">
        <v>300</v>
      </c>
      <c r="C186" s="82" t="s">
        <v>301</v>
      </c>
      <c r="D186" s="83">
        <v>336</v>
      </c>
      <c r="E186" s="83">
        <v>139.99999999999977</v>
      </c>
      <c r="F186" s="83"/>
      <c r="G186" s="83"/>
      <c r="H186" s="83">
        <v>475.99999999999977</v>
      </c>
      <c r="I186" s="90" t="s">
        <v>307</v>
      </c>
    </row>
    <row r="187" spans="1:16" x14ac:dyDescent="0.35">
      <c r="A187" s="80" t="str">
        <f t="shared" si="6"/>
        <v>P-160616-681-Waterloo</v>
      </c>
      <c r="B187" s="81" t="s">
        <v>300</v>
      </c>
      <c r="C187" s="82" t="s">
        <v>302</v>
      </c>
      <c r="D187" s="83">
        <v>0</v>
      </c>
      <c r="E187" s="83">
        <v>476.00000000000011</v>
      </c>
      <c r="F187" s="83"/>
      <c r="G187" s="83"/>
      <c r="H187" s="83">
        <v>476.00000000000011</v>
      </c>
      <c r="I187" s="90" t="s">
        <v>307</v>
      </c>
    </row>
    <row r="188" spans="1:16" x14ac:dyDescent="0.35">
      <c r="A188" s="80" t="str">
        <f t="shared" si="6"/>
        <v>P-160716-665-1-Kannawake</v>
      </c>
      <c r="B188" s="81" t="s">
        <v>303</v>
      </c>
      <c r="C188" s="82" t="s">
        <v>304</v>
      </c>
      <c r="D188" s="83">
        <v>0</v>
      </c>
      <c r="E188" s="83">
        <v>0</v>
      </c>
      <c r="F188" s="83"/>
      <c r="G188" s="83"/>
      <c r="H188" s="83">
        <v>0</v>
      </c>
      <c r="I188" s="90" t="s">
        <v>355</v>
      </c>
    </row>
    <row r="189" spans="1:16" ht="15" thickBot="1" x14ac:dyDescent="0.4">
      <c r="A189" s="86" t="str">
        <f t="shared" si="6"/>
        <v>P-160816-663-Huntingdon</v>
      </c>
      <c r="B189" s="87" t="s">
        <v>305</v>
      </c>
      <c r="C189" s="88" t="s">
        <v>301</v>
      </c>
      <c r="D189" s="89">
        <v>0</v>
      </c>
      <c r="E189" s="89">
        <v>144</v>
      </c>
      <c r="F189" s="89"/>
      <c r="G189" s="89"/>
      <c r="H189" s="89">
        <v>144</v>
      </c>
      <c r="I189" s="91" t="s">
        <v>356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de déploiement</vt:lpstr>
      <vt:lpstr>Paramètres</vt:lpstr>
      <vt:lpstr>'Plan de déploiement'!Zone_d_impression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CISSSBSL</dc:creator>
  <cp:lastModifiedBy>Caroline Dumont</cp:lastModifiedBy>
  <cp:lastPrinted>2019-11-20T15:51:50Z</cp:lastPrinted>
  <dcterms:created xsi:type="dcterms:W3CDTF">2019-11-19T15:35:23Z</dcterms:created>
  <dcterms:modified xsi:type="dcterms:W3CDTF">2023-09-11T18:26:37Z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2023-03-10T19:54:58Z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10a78ddd-0118-4667-92d7-9806feb89a68</vt:lpwstr>
  </property>
  <property fmtid="{D5CDD505-2E9C-101B-9397-08002B2CF9AE}" pid="8" name="MSIP_Label_6a7d8d5d-78e2-4a62-9fcd-016eb5e4c57c_ContentBits">
    <vt:lpwstr>0</vt:lpwstr>
  </property>
</Properties>
</file>