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D\DGPRM\DGRHR-DGGMO - H-17\2 - DAI\2021\DAI 2021-2022.840\Martin 2\"/>
    </mc:Choice>
  </mc:AlternateContent>
  <xr:revisionPtr revIDLastSave="0" documentId="13_ncr:1_{DEB305E2-AC47-458D-82CD-249CEBD6FC03}" xr6:coauthVersionLast="47" xr6:coauthVersionMax="47" xr10:uidLastSave="{00000000-0000-0000-0000-000000000000}"/>
  <bookViews>
    <workbookView xWindow="-23148" yWindow="-108" windowWidth="23256" windowHeight="12576" activeTab="1" xr2:uid="{9873E9BD-6E44-4B3E-ABE0-462CDCA1EA79}"/>
  </bookViews>
  <sheets>
    <sheet name="TS - Cadres" sheetId="1" r:id="rId1"/>
    <sheet name="Prime 4% - Cadres" sheetId="2" r:id="rId2"/>
  </sheets>
  <externalReferences>
    <externalReference r:id="rId3"/>
  </externalReferences>
  <definedNames>
    <definedName name="_xlnm.Print_Area" localSheetId="1">'Prime 4% - Cadres'!$A$1:$F$94</definedName>
    <definedName name="_xlnm.Print_Area" localSheetId="0">'TS - Cadres'!$A$1:$I$218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3" i="2" l="1"/>
  <c r="D93" i="2"/>
  <c r="C93" i="2"/>
  <c r="B93" i="2"/>
  <c r="E92" i="2"/>
  <c r="D92" i="2"/>
  <c r="C92" i="2"/>
  <c r="B92" i="2"/>
  <c r="E91" i="2"/>
  <c r="D91" i="2"/>
  <c r="C91" i="2"/>
  <c r="B91" i="2"/>
  <c r="E90" i="2"/>
  <c r="D90" i="2"/>
  <c r="C90" i="2"/>
  <c r="B90" i="2"/>
  <c r="E89" i="2"/>
  <c r="D89" i="2"/>
  <c r="C89" i="2"/>
  <c r="B89" i="2"/>
  <c r="E88" i="2"/>
  <c r="D88" i="2"/>
  <c r="C88" i="2"/>
  <c r="B88" i="2"/>
  <c r="E87" i="2"/>
  <c r="D87" i="2"/>
  <c r="C87" i="2"/>
  <c r="B87" i="2"/>
  <c r="E86" i="2"/>
  <c r="D86" i="2"/>
  <c r="C86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E81" i="2"/>
  <c r="D81" i="2"/>
  <c r="C81" i="2"/>
  <c r="B81" i="2"/>
  <c r="E80" i="2"/>
  <c r="D80" i="2"/>
  <c r="C80" i="2"/>
  <c r="B80" i="2"/>
  <c r="E79" i="2"/>
  <c r="D79" i="2"/>
  <c r="C79" i="2"/>
  <c r="B79" i="2"/>
  <c r="E78" i="2"/>
  <c r="D78" i="2"/>
  <c r="C78" i="2"/>
  <c r="B78" i="2"/>
  <c r="E77" i="2"/>
  <c r="D77" i="2"/>
  <c r="C77" i="2"/>
  <c r="B77" i="2"/>
  <c r="E76" i="2"/>
  <c r="D76" i="2"/>
  <c r="C76" i="2"/>
  <c r="B76" i="2"/>
  <c r="E75" i="2"/>
  <c r="D75" i="2"/>
  <c r="C75" i="2"/>
  <c r="B75" i="2"/>
  <c r="E74" i="2"/>
  <c r="D74" i="2"/>
  <c r="C74" i="2"/>
  <c r="B74" i="2"/>
  <c r="E73" i="2"/>
  <c r="D73" i="2"/>
  <c r="C73" i="2"/>
  <c r="B73" i="2"/>
  <c r="E72" i="2"/>
  <c r="D72" i="2"/>
  <c r="C72" i="2"/>
  <c r="B72" i="2"/>
  <c r="E71" i="2"/>
  <c r="D71" i="2"/>
  <c r="C71" i="2"/>
  <c r="B71" i="2"/>
  <c r="E70" i="2"/>
  <c r="D70" i="2"/>
  <c r="C70" i="2"/>
  <c r="B70" i="2"/>
  <c r="E69" i="2"/>
  <c r="D69" i="2"/>
  <c r="C69" i="2"/>
  <c r="B69" i="2"/>
  <c r="E68" i="2"/>
  <c r="D68" i="2"/>
  <c r="C68" i="2"/>
  <c r="B68" i="2"/>
  <c r="E67" i="2"/>
  <c r="D67" i="2"/>
  <c r="C67" i="2"/>
  <c r="B67" i="2"/>
  <c r="E66" i="2"/>
  <c r="D66" i="2"/>
  <c r="C66" i="2"/>
  <c r="B66" i="2"/>
  <c r="E65" i="2"/>
  <c r="D65" i="2"/>
  <c r="C65" i="2"/>
  <c r="B65" i="2"/>
  <c r="E64" i="2"/>
  <c r="D64" i="2"/>
  <c r="C64" i="2"/>
  <c r="B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E50" i="2"/>
  <c r="D50" i="2"/>
  <c r="C50" i="2"/>
  <c r="B50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5" i="2"/>
  <c r="D45" i="2"/>
  <c r="C45" i="2"/>
  <c r="B45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E35" i="2"/>
  <c r="D35" i="2"/>
  <c r="C35" i="2"/>
  <c r="B35" i="2"/>
  <c r="E34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E30" i="2"/>
  <c r="D30" i="2"/>
  <c r="C30" i="2"/>
  <c r="B30" i="2"/>
  <c r="E29" i="2"/>
  <c r="D29" i="2"/>
  <c r="C29" i="2"/>
  <c r="B29" i="2"/>
  <c r="E28" i="2"/>
  <c r="D28" i="2"/>
  <c r="C28" i="2"/>
  <c r="B28" i="2"/>
  <c r="E27" i="2"/>
  <c r="D27" i="2"/>
  <c r="C27" i="2"/>
  <c r="B27" i="2"/>
  <c r="E26" i="2"/>
  <c r="D26" i="2"/>
  <c r="C26" i="2"/>
  <c r="B26" i="2"/>
  <c r="E25" i="2"/>
  <c r="D25" i="2"/>
  <c r="C25" i="2"/>
  <c r="B25" i="2"/>
  <c r="E24" i="2"/>
  <c r="D24" i="2"/>
  <c r="C24" i="2"/>
  <c r="B24" i="2"/>
  <c r="E23" i="2"/>
  <c r="D23" i="2"/>
  <c r="C23" i="2"/>
  <c r="B23" i="2"/>
  <c r="E22" i="2"/>
  <c r="D22" i="2"/>
  <c r="C22" i="2"/>
  <c r="B22" i="2"/>
  <c r="E21" i="2"/>
  <c r="D21" i="2"/>
  <c r="C21" i="2"/>
  <c r="B21" i="2"/>
  <c r="E20" i="2"/>
  <c r="D20" i="2"/>
  <c r="C20" i="2"/>
  <c r="B20" i="2"/>
  <c r="E19" i="2"/>
  <c r="D19" i="2"/>
  <c r="C19" i="2"/>
  <c r="B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D94" i="2" s="1"/>
  <c r="C6" i="2"/>
  <c r="B6" i="2"/>
  <c r="D218" i="1"/>
  <c r="E218" i="1"/>
  <c r="F218" i="1"/>
  <c r="G218" i="1"/>
  <c r="H218" i="1"/>
  <c r="C218" i="1"/>
  <c r="B94" i="2" l="1"/>
  <c r="C94" i="2"/>
  <c r="E94" i="2"/>
</calcChain>
</file>

<file path=xl/sharedStrings.xml><?xml version="1.0" encoding="utf-8"?>
<sst xmlns="http://schemas.openxmlformats.org/spreadsheetml/2006/main" count="533" uniqueCount="105">
  <si>
    <t>Nom de l'établissement</t>
  </si>
  <si>
    <t>CISSS de Chaudière-Appalaches</t>
  </si>
  <si>
    <t>CISSS de la Côte-Nord</t>
  </si>
  <si>
    <t>CISSS de la Gaspésie</t>
  </si>
  <si>
    <t>CISSS de la Montérégie-Centre</t>
  </si>
  <si>
    <t>CISSS de la Montérégie-Est</t>
  </si>
  <si>
    <t>CISSS de la Montérégie-Ouest</t>
  </si>
  <si>
    <t>CISSS de l'Abitibi-Témiscamingue</t>
  </si>
  <si>
    <t>CISSS de Lanaudière</t>
  </si>
  <si>
    <t>CISSS de Laval</t>
  </si>
  <si>
    <t>CISSS de l'Outaouais</t>
  </si>
  <si>
    <t>CISSS des Îles</t>
  </si>
  <si>
    <t>CISSS des Laurentides</t>
  </si>
  <si>
    <t>CISSS du Bas-Saint-Laurent</t>
  </si>
  <si>
    <t>CIUSSS de la Capitale-Nationale</t>
  </si>
  <si>
    <t>CIUSSS de la Mauricie et du Centre-du-Québec</t>
  </si>
  <si>
    <t>CIUSSS de l'Est-de-l'Île-de-Montréal</t>
  </si>
  <si>
    <t>CIUSSS de l'Estrie - CHUS</t>
  </si>
  <si>
    <t>CIUSSS de l'Ouest-de-l'Île-de-Montréal</t>
  </si>
  <si>
    <t>CIUSSS du Centre-Ouest-de-l'Île-de-Montréal</t>
  </si>
  <si>
    <t>CIUSSS du Centre-Sud-de-l'Île-de-Montréal</t>
  </si>
  <si>
    <t>CIUSSS du Nord-de-l'Île-de-Montréal</t>
  </si>
  <si>
    <t>CIUSSS du Saguenay–Lac-Saint-Jean</t>
  </si>
  <si>
    <t>CA St-Joseph de Lévis Inc.</t>
  </si>
  <si>
    <t>CHU de Québec</t>
  </si>
  <si>
    <t>CHU Sainte-Justine</t>
  </si>
  <si>
    <t>CHUM</t>
  </si>
  <si>
    <t>CLSC Naskapi</t>
  </si>
  <si>
    <t>Conseil Cri de SSS de la Baie-James</t>
  </si>
  <si>
    <t>CRSSS de la Baie-James</t>
  </si>
  <si>
    <t>CS Inuulitsivik</t>
  </si>
  <si>
    <t>CS Tulattavik de l'Ungava</t>
  </si>
  <si>
    <t>CUSM</t>
  </si>
  <si>
    <t>INPL Philippe-Pinel</t>
  </si>
  <si>
    <t>Inst. univ. cardio. et pneumo. de Québec – UL</t>
  </si>
  <si>
    <t>Institut de cardiologie de Montréal</t>
  </si>
  <si>
    <t>RRSSS du Nunavik</t>
  </si>
  <si>
    <t>Accueil du Rivage Inc.</t>
  </si>
  <si>
    <t>C.H.S.L.D. BOIS-MENU</t>
  </si>
  <si>
    <t>CA Marcelle Ferron Inc.</t>
  </si>
  <si>
    <t>CENTRE D'ACCUEIL CHAMPLAIN - CHATEAUGUAY</t>
  </si>
  <si>
    <t>CENTRE D'ACCUEIL CHAMPLAIN - MARIE-VICTORIN</t>
  </si>
  <si>
    <t>Centre d'hébergement Champlain des Montagnes</t>
  </si>
  <si>
    <t>Centre d'hébergement Champlain Gatineau</t>
  </si>
  <si>
    <t>Centre d'hébergement Champlain J-L Lapierre</t>
  </si>
  <si>
    <t>Centre d'hébergement Champlain Le Château</t>
  </si>
  <si>
    <t>Centre d'hébergement Champlain Rive-Sud</t>
  </si>
  <si>
    <t>Centre d'hébergement Champlain St-François</t>
  </si>
  <si>
    <t>Centre d'hébergement Champlain-Chanoine-Audet</t>
  </si>
  <si>
    <t>Centre d'hébergement Champlain-de-Gouin</t>
  </si>
  <si>
    <t>Centre d'hébergement Champlain-de-L'Assomption</t>
  </si>
  <si>
    <t>Centre d'hébergement Champlain-de-la-Villa-Soleil</t>
  </si>
  <si>
    <t>Centre d'hébergement Champlain-Maison-Rose-Blanche</t>
  </si>
  <si>
    <t>Centre d'hébergement du Boisé Ltée</t>
  </si>
  <si>
    <t>Centre d'hébergement St-Francois Inc.</t>
  </si>
  <si>
    <t>Centre d'hébergement St-Jean-Eudes Inc.</t>
  </si>
  <si>
    <t>Centre Le Cardinal Inc.</t>
  </si>
  <si>
    <t>Centre St-Georges - Groupe Roy Santé</t>
  </si>
  <si>
    <t>CH St-François Inc.</t>
  </si>
  <si>
    <t>CHSLD Age3 St-Jude</t>
  </si>
  <si>
    <t>CHSLD Age3 St-Vincent-Marie</t>
  </si>
  <si>
    <t>CHSLD Bayview Inc.</t>
  </si>
  <si>
    <t>CHSLD Bourget Inc.</t>
  </si>
  <si>
    <t>CHSLD Bussey Inc.</t>
  </si>
  <si>
    <t>CHSLD de la Côte Boisée Inc.</t>
  </si>
  <si>
    <t>CHSLD Heather Inc.</t>
  </si>
  <si>
    <t>CHSLD Providence Notre-Dame de Lourdes Inc.</t>
  </si>
  <si>
    <t>CHSLD Providence–Saint-Joseph inc.</t>
  </si>
  <si>
    <t>CHSLD Vigi Brossard</t>
  </si>
  <si>
    <t>CHSLD Vigi de l'Outaouais</t>
  </si>
  <si>
    <t>CHSLD Vigi Deux-Montagnes</t>
  </si>
  <si>
    <t>CHSLD Vigi Dollard-des-Ormeaux</t>
  </si>
  <si>
    <t>CHSLD Vigi les Chutes</t>
  </si>
  <si>
    <t>CHSLD Vigi l'Orchidée blanche</t>
  </si>
  <si>
    <t>CHSLD Vigi Marie-Claret Inc.</t>
  </si>
  <si>
    <t>CHSLD Vigi Montérégie</t>
  </si>
  <si>
    <t>CHSLD Vigi N-D-de-Lourdes</t>
  </si>
  <si>
    <t>CHSLD Vigi Pierrefonds</t>
  </si>
  <si>
    <t>CHSLD Vigi Reine-Élizabeth</t>
  </si>
  <si>
    <t>CHSLD Vigi Shermont</t>
  </si>
  <si>
    <t>CHSLD Vigi St-Augustin</t>
  </si>
  <si>
    <t>CHSLD Vigi Yves-Blais</t>
  </si>
  <si>
    <t>Groupe Roy Santé - CHSLD Le Royer</t>
  </si>
  <si>
    <t>Hôpital Marie-Clarac</t>
  </si>
  <si>
    <t>Hôpital Shriners pour enfants Inc.</t>
  </si>
  <si>
    <t>Hôpital Ste-Monique Inc.</t>
  </si>
  <si>
    <t>Les Cèdres – CA pour personnes agées</t>
  </si>
  <si>
    <t>Maison Elizabeth</t>
  </si>
  <si>
    <t>Manoir St-Patrice Inc.</t>
  </si>
  <si>
    <t>Résidence Angelica</t>
  </si>
  <si>
    <t>Résidence Berthiaume-Du Tremblay</t>
  </si>
  <si>
    <t>Résidence Riviera Inc.</t>
  </si>
  <si>
    <t>Villa Médica Inc.</t>
  </si>
  <si>
    <t>Catégorie de cadres et hors-cadres</t>
  </si>
  <si>
    <t>Du 1er avril 2020 au 31 mars 2021</t>
  </si>
  <si>
    <t>Du 1er avril 2021 à aujourd'hui</t>
  </si>
  <si>
    <t>Nombre de gestionnaires visés</t>
  </si>
  <si>
    <t>Nombre d'heures rémunérées ou compensées</t>
  </si>
  <si>
    <t>Sommes versées</t>
  </si>
  <si>
    <t>Cadre intermédiaire</t>
  </si>
  <si>
    <t>Cadres supérieur</t>
  </si>
  <si>
    <t>Hors-cadre</t>
  </si>
  <si>
    <t>Total</t>
  </si>
  <si>
    <t>Portrait du temps supplémentaire chez les cadres et hors-cadre</t>
  </si>
  <si>
    <t>Portrait de la prime de 4% chez les cadres intermédiaires (AM 2020-015)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</si>
</sst>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1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5" xfId="0" applyBorder="1"/>
    <xf numFmtId="0" fontId="0" fillId="0" borderId="6" xfId="0" applyBorder="1"/>
    <xf numFmtId="3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0" fillId="0" borderId="6" xfId="0" applyNumberFormat="1" applyBorder="1"/>
    <xf numFmtId="164" fontId="0" fillId="0" borderId="2" xfId="1" applyNumberFormat="1" applyFont="1" applyBorder="1"/>
    <xf numFmtId="3" fontId="2" fillId="0" borderId="7" xfId="0" applyNumberFormat="1" applyFont="1" applyBorder="1"/>
    <xf numFmtId="164" fontId="2" fillId="0" borderId="9" xfId="1" applyNumberFormat="1" applyFont="1" applyBorder="1"/>
    <xf numFmtId="0" fontId="2" fillId="0" borderId="6" xfId="0" applyFont="1" applyBorder="1" applyAlignment="1">
      <alignment horizontal="center" vertical="center" wrapText="1"/>
    </xf>
    <xf numFmtId="3" fontId="0" fillId="0" borderId="7" xfId="0" applyNumberFormat="1" applyBorder="1"/>
    <xf numFmtId="3" fontId="0" fillId="0" borderId="8" xfId="0" applyNumberFormat="1" applyBorder="1"/>
    <xf numFmtId="164" fontId="0" fillId="0" borderId="9" xfId="1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P/D/4/C/CadresSalari&#233;s/Cadres/Demande/2021-11-24%20-%20Martin%20Rh&#233;aume%20-%20Demande%20d'informations%20des%20associations/2022-01-21%20-%20MAJ%20informations%20associations%20de%20cad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"/>
      <sheetName val="Feuil2"/>
      <sheetName val="DATA TS (1)"/>
      <sheetName val="TCD TS (1)"/>
      <sheetName val="TCD. TS (1)"/>
      <sheetName val="TCD.. TS (1)"/>
      <sheetName val="DATA TS (2)"/>
      <sheetName val="TCD. TS (2)"/>
      <sheetName val="TCD.. TS (2)"/>
      <sheetName val="TE HC"/>
      <sheetName val="Prime 4%"/>
      <sheetName val="DATA Prime 4%"/>
      <sheetName val="SQL"/>
      <sheetName val="É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B6" t="str">
            <v>CISSS du Bas-Saint-Laurent</v>
          </cell>
          <cell r="D6">
            <v>747102.69</v>
          </cell>
          <cell r="E6">
            <v>557296.9</v>
          </cell>
          <cell r="G6">
            <v>272</v>
          </cell>
          <cell r="H6">
            <v>256</v>
          </cell>
          <cell r="I6">
            <v>1304399.5899999999</v>
          </cell>
          <cell r="J6">
            <v>528</v>
          </cell>
          <cell r="K6">
            <v>1</v>
          </cell>
        </row>
        <row r="7">
          <cell r="B7" t="str">
            <v>CIUSSS du Saguenay–Lac-Saint-Jean</v>
          </cell>
          <cell r="D7">
            <v>1028532.51</v>
          </cell>
          <cell r="E7">
            <v>751206.27</v>
          </cell>
          <cell r="G7">
            <v>385</v>
          </cell>
          <cell r="H7">
            <v>369</v>
          </cell>
          <cell r="I7">
            <v>1779738.78</v>
          </cell>
          <cell r="J7">
            <v>754</v>
          </cell>
          <cell r="K7">
            <v>1</v>
          </cell>
        </row>
        <row r="8">
          <cell r="B8" t="str">
            <v>Centre d'hébergement St-Francois Inc.</v>
          </cell>
          <cell r="D8">
            <v>6293.21</v>
          </cell>
          <cell r="E8">
            <v>5140.46</v>
          </cell>
          <cell r="G8">
            <v>3</v>
          </cell>
          <cell r="H8">
            <v>4</v>
          </cell>
          <cell r="I8">
            <v>11433.67</v>
          </cell>
          <cell r="J8">
            <v>7</v>
          </cell>
          <cell r="K8">
            <v>1</v>
          </cell>
        </row>
        <row r="9">
          <cell r="B9" t="str">
            <v>INSPQ</v>
          </cell>
          <cell r="D9">
            <v>5730.05</v>
          </cell>
          <cell r="E9">
            <v>17369.86</v>
          </cell>
          <cell r="G9">
            <v>16</v>
          </cell>
          <cell r="H9">
            <v>18</v>
          </cell>
          <cell r="I9">
            <v>23099.91</v>
          </cell>
          <cell r="J9">
            <v>34</v>
          </cell>
          <cell r="K9" t="e">
            <v>#N/A</v>
          </cell>
        </row>
        <row r="10">
          <cell r="B10" t="str">
            <v>INESSS</v>
          </cell>
          <cell r="D10">
            <v>63816.24</v>
          </cell>
          <cell r="G10">
            <v>12</v>
          </cell>
          <cell r="I10">
            <v>63816.24</v>
          </cell>
          <cell r="J10">
            <v>12</v>
          </cell>
          <cell r="K10" t="e">
            <v>#N/A</v>
          </cell>
        </row>
        <row r="11">
          <cell r="B11" t="str">
            <v>CHU de Québec</v>
          </cell>
          <cell r="D11">
            <v>1129840.58</v>
          </cell>
          <cell r="E11">
            <v>825991.52</v>
          </cell>
          <cell r="G11">
            <v>403</v>
          </cell>
          <cell r="H11">
            <v>389</v>
          </cell>
          <cell r="I11">
            <v>1955832.1</v>
          </cell>
          <cell r="J11">
            <v>792</v>
          </cell>
          <cell r="K11">
            <v>1</v>
          </cell>
        </row>
        <row r="12">
          <cell r="B12" t="str">
            <v>CIUSSS de la Capitale-Nationale</v>
          </cell>
          <cell r="D12">
            <v>1783350.96</v>
          </cell>
          <cell r="E12">
            <v>1362641.9199999999</v>
          </cell>
          <cell r="G12">
            <v>655</v>
          </cell>
          <cell r="H12">
            <v>669</v>
          </cell>
          <cell r="I12">
            <v>3145992.88</v>
          </cell>
          <cell r="J12">
            <v>1324</v>
          </cell>
          <cell r="K12">
            <v>1</v>
          </cell>
        </row>
        <row r="13">
          <cell r="B13" t="str">
            <v>Centre d'hébergement du Boisé Ltée</v>
          </cell>
          <cell r="D13">
            <v>6816.59</v>
          </cell>
          <cell r="E13">
            <v>3893.24</v>
          </cell>
          <cell r="G13">
            <v>2</v>
          </cell>
          <cell r="H13">
            <v>3</v>
          </cell>
          <cell r="I13">
            <v>10709.83</v>
          </cell>
          <cell r="J13">
            <v>5</v>
          </cell>
          <cell r="K13">
            <v>1</v>
          </cell>
        </row>
        <row r="14">
          <cell r="B14" t="str">
            <v>Inst. univ. cardio. et pneumo. de Québec – UL</v>
          </cell>
          <cell r="D14">
            <v>209093.59</v>
          </cell>
          <cell r="E14">
            <v>149165.79999999999</v>
          </cell>
          <cell r="G14">
            <v>82</v>
          </cell>
          <cell r="H14">
            <v>75</v>
          </cell>
          <cell r="I14">
            <v>358259.39</v>
          </cell>
          <cell r="J14">
            <v>157</v>
          </cell>
          <cell r="K14">
            <v>1</v>
          </cell>
        </row>
        <row r="15">
          <cell r="B15" t="str">
            <v>Hôpital Ste-Monique Inc.</v>
          </cell>
          <cell r="D15">
            <v>2680.19</v>
          </cell>
          <cell r="E15">
            <v>1906.58</v>
          </cell>
          <cell r="G15">
            <v>1</v>
          </cell>
          <cell r="H15">
            <v>1</v>
          </cell>
          <cell r="I15">
            <v>4586.7700000000004</v>
          </cell>
          <cell r="J15">
            <v>2</v>
          </cell>
          <cell r="K15">
            <v>1</v>
          </cell>
        </row>
        <row r="16">
          <cell r="B16" t="str">
            <v>Centre d'hébergement St-Jean-Eudes Inc.</v>
          </cell>
          <cell r="D16">
            <v>38070.910000000003</v>
          </cell>
          <cell r="E16">
            <v>28024.71</v>
          </cell>
          <cell r="G16">
            <v>16</v>
          </cell>
          <cell r="H16">
            <v>14</v>
          </cell>
          <cell r="I16">
            <v>66095.62</v>
          </cell>
          <cell r="J16">
            <v>30</v>
          </cell>
          <cell r="K16">
            <v>1</v>
          </cell>
        </row>
        <row r="17">
          <cell r="B17" t="str">
            <v>CH St-François Inc.</v>
          </cell>
          <cell r="D17">
            <v>2725.66</v>
          </cell>
          <cell r="E17">
            <v>2708</v>
          </cell>
          <cell r="G17">
            <v>2</v>
          </cell>
          <cell r="H17">
            <v>2</v>
          </cell>
          <cell r="I17">
            <v>5433.66</v>
          </cell>
          <cell r="J17">
            <v>4</v>
          </cell>
          <cell r="K17">
            <v>1</v>
          </cell>
        </row>
        <row r="18">
          <cell r="B18" t="str">
            <v>Centre d'hébergement Champlain des Montagnes</v>
          </cell>
          <cell r="D18">
            <v>7814.58</v>
          </cell>
          <cell r="E18">
            <v>5433.52</v>
          </cell>
          <cell r="G18">
            <v>4</v>
          </cell>
          <cell r="H18">
            <v>4</v>
          </cell>
          <cell r="I18">
            <v>13248.1</v>
          </cell>
          <cell r="J18">
            <v>8</v>
          </cell>
          <cell r="K18">
            <v>0</v>
          </cell>
        </row>
        <row r="19">
          <cell r="B19" t="str">
            <v>CHSLD Vigi St-Augustin</v>
          </cell>
          <cell r="D19">
            <v>944.58</v>
          </cell>
          <cell r="E19">
            <v>3062.42</v>
          </cell>
          <cell r="G19">
            <v>10</v>
          </cell>
          <cell r="H19">
            <v>9</v>
          </cell>
          <cell r="I19">
            <v>4007</v>
          </cell>
          <cell r="J19">
            <v>19</v>
          </cell>
          <cell r="K19">
            <v>0</v>
          </cell>
        </row>
        <row r="20">
          <cell r="B20" t="str">
            <v>CIUSSS de la Mauricie et du Centre-du-Québec</v>
          </cell>
          <cell r="D20">
            <v>1597392.94</v>
          </cell>
          <cell r="E20">
            <v>1173254.6000000001</v>
          </cell>
          <cell r="G20">
            <v>576</v>
          </cell>
          <cell r="H20">
            <v>562</v>
          </cell>
          <cell r="I20">
            <v>2770647.54</v>
          </cell>
          <cell r="J20">
            <v>1138</v>
          </cell>
          <cell r="K20">
            <v>1</v>
          </cell>
        </row>
        <row r="21">
          <cell r="B21" t="str">
            <v>CHSLD Vigi les Chutes</v>
          </cell>
          <cell r="D21">
            <v>4011.53</v>
          </cell>
          <cell r="E21">
            <v>3688.55</v>
          </cell>
          <cell r="G21">
            <v>11</v>
          </cell>
          <cell r="H21">
            <v>9</v>
          </cell>
          <cell r="I21">
            <v>7700.08</v>
          </cell>
          <cell r="J21">
            <v>20</v>
          </cell>
          <cell r="K21">
            <v>0</v>
          </cell>
        </row>
        <row r="22">
          <cell r="B22" t="str">
            <v>CIUSSS de l'Estrie - CHUS</v>
          </cell>
          <cell r="D22">
            <v>1511601.1</v>
          </cell>
          <cell r="E22">
            <v>1167077.06</v>
          </cell>
          <cell r="G22">
            <v>529</v>
          </cell>
          <cell r="H22">
            <v>577</v>
          </cell>
          <cell r="I22">
            <v>2678678.16</v>
          </cell>
          <cell r="J22">
            <v>1106</v>
          </cell>
          <cell r="K22">
            <v>1</v>
          </cell>
        </row>
        <row r="23">
          <cell r="B23" t="str">
            <v>CHSLD Vigi Shermont</v>
          </cell>
          <cell r="D23">
            <v>3953.92</v>
          </cell>
          <cell r="E23">
            <v>1652.62</v>
          </cell>
          <cell r="G23">
            <v>11</v>
          </cell>
          <cell r="H23">
            <v>9</v>
          </cell>
          <cell r="I23">
            <v>5606.54</v>
          </cell>
          <cell r="J23">
            <v>20</v>
          </cell>
          <cell r="K23">
            <v>1</v>
          </cell>
        </row>
        <row r="24">
          <cell r="B24" t="str">
            <v>Centre d'hébergement Champlain-Maison-Rose-Blanche</v>
          </cell>
          <cell r="D24">
            <v>3519.1</v>
          </cell>
          <cell r="E24">
            <v>3428.76</v>
          </cell>
          <cell r="G24">
            <v>2</v>
          </cell>
          <cell r="H24">
            <v>2</v>
          </cell>
          <cell r="I24">
            <v>6947.8600000000006</v>
          </cell>
          <cell r="J24">
            <v>4</v>
          </cell>
          <cell r="K24">
            <v>0</v>
          </cell>
        </row>
        <row r="25">
          <cell r="B25" t="str">
            <v>CUS</v>
          </cell>
          <cell r="D25">
            <v>81269.27</v>
          </cell>
          <cell r="E25">
            <v>57828.34</v>
          </cell>
          <cell r="G25">
            <v>36</v>
          </cell>
          <cell r="H25">
            <v>37</v>
          </cell>
          <cell r="I25">
            <v>139097.60999999999</v>
          </cell>
          <cell r="J25">
            <v>73</v>
          </cell>
          <cell r="K25" t="e">
            <v>#N/A</v>
          </cell>
        </row>
        <row r="26">
          <cell r="B26" t="str">
            <v>Centre Le Cardinal Inc.</v>
          </cell>
          <cell r="C26">
            <v>180.21</v>
          </cell>
          <cell r="D26">
            <v>19431.439999999999</v>
          </cell>
          <cell r="E26">
            <v>12357.82</v>
          </cell>
          <cell r="F26">
            <v>6</v>
          </cell>
          <cell r="G26">
            <v>8</v>
          </cell>
          <cell r="H26">
            <v>9</v>
          </cell>
          <cell r="I26">
            <v>31969.469999999998</v>
          </cell>
          <cell r="J26">
            <v>23</v>
          </cell>
          <cell r="K26">
            <v>1</v>
          </cell>
        </row>
        <row r="27">
          <cell r="B27" t="str">
            <v>CHUM</v>
          </cell>
          <cell r="D27">
            <v>904307.66</v>
          </cell>
          <cell r="E27">
            <v>636593.67000000004</v>
          </cell>
          <cell r="G27">
            <v>330</v>
          </cell>
          <cell r="H27">
            <v>306</v>
          </cell>
          <cell r="I27">
            <v>1540901.33</v>
          </cell>
          <cell r="J27">
            <v>636</v>
          </cell>
          <cell r="K27">
            <v>1</v>
          </cell>
        </row>
        <row r="28">
          <cell r="B28" t="str">
            <v>CHSLD Providence–Saint-Joseph Inc.</v>
          </cell>
          <cell r="D28">
            <v>35268.870000000003</v>
          </cell>
          <cell r="E28">
            <v>24383.26</v>
          </cell>
          <cell r="G28">
            <v>26</v>
          </cell>
          <cell r="H28">
            <v>20</v>
          </cell>
          <cell r="I28">
            <v>59652.130000000005</v>
          </cell>
          <cell r="J28">
            <v>46</v>
          </cell>
          <cell r="K28">
            <v>1</v>
          </cell>
        </row>
        <row r="29">
          <cell r="B29" t="str">
            <v>CIUSSS de l'Ouest-de-l'Île-de-Montréal</v>
          </cell>
          <cell r="D29">
            <v>1218091.8700000001</v>
          </cell>
          <cell r="E29">
            <v>887041.78</v>
          </cell>
          <cell r="G29">
            <v>446</v>
          </cell>
          <cell r="H29">
            <v>421</v>
          </cell>
          <cell r="I29">
            <v>2105133.6500000004</v>
          </cell>
          <cell r="J29">
            <v>867</v>
          </cell>
          <cell r="K29">
            <v>1</v>
          </cell>
        </row>
        <row r="30">
          <cell r="B30" t="str">
            <v>CIUSSS du Centre-Ouest-de-l'Île-de-Montréal</v>
          </cell>
          <cell r="D30">
            <v>991532.36</v>
          </cell>
          <cell r="E30">
            <v>757507.65</v>
          </cell>
          <cell r="G30">
            <v>330</v>
          </cell>
          <cell r="H30">
            <v>361</v>
          </cell>
          <cell r="I30">
            <v>1749040.01</v>
          </cell>
          <cell r="J30">
            <v>691</v>
          </cell>
          <cell r="K30">
            <v>1</v>
          </cell>
        </row>
        <row r="31">
          <cell r="B31" t="str">
            <v>CIUSSS du Centre-Sud-de-l'Île-de-Montréal</v>
          </cell>
          <cell r="D31">
            <v>2000035.73</v>
          </cell>
          <cell r="E31">
            <v>1526100.61</v>
          </cell>
          <cell r="G31">
            <v>774</v>
          </cell>
          <cell r="H31">
            <v>808</v>
          </cell>
          <cell r="I31">
            <v>3526136.34</v>
          </cell>
          <cell r="J31">
            <v>1582</v>
          </cell>
          <cell r="K31">
            <v>1</v>
          </cell>
        </row>
        <row r="32">
          <cell r="B32" t="str">
            <v>CIUSSS du Nord-de-l'Île-de-Montréal</v>
          </cell>
          <cell r="D32">
            <v>1086767.8600000001</v>
          </cell>
          <cell r="E32">
            <v>801750.96</v>
          </cell>
          <cell r="G32">
            <v>422</v>
          </cell>
          <cell r="H32">
            <v>401</v>
          </cell>
          <cell r="I32">
            <v>1888518.82</v>
          </cell>
          <cell r="J32">
            <v>823</v>
          </cell>
          <cell r="K32">
            <v>1</v>
          </cell>
        </row>
        <row r="33">
          <cell r="B33" t="str">
            <v>CIUSSS de l'Est-de-l'Île-de-Montréal</v>
          </cell>
          <cell r="D33">
            <v>1406952.13</v>
          </cell>
          <cell r="E33">
            <v>1119575.17</v>
          </cell>
          <cell r="G33">
            <v>576</v>
          </cell>
          <cell r="H33">
            <v>562</v>
          </cell>
          <cell r="I33">
            <v>2526527.2999999998</v>
          </cell>
          <cell r="J33">
            <v>1138</v>
          </cell>
          <cell r="K33">
            <v>1</v>
          </cell>
        </row>
        <row r="34">
          <cell r="B34" t="str">
            <v>CHSLD Providence Notre-Dame de Lourdes Inc.</v>
          </cell>
          <cell r="D34">
            <v>14121.97</v>
          </cell>
          <cell r="E34">
            <v>9210.9699999999993</v>
          </cell>
          <cell r="G34">
            <v>7</v>
          </cell>
          <cell r="H34">
            <v>6</v>
          </cell>
          <cell r="I34">
            <v>23332.94</v>
          </cell>
          <cell r="J34">
            <v>13</v>
          </cell>
          <cell r="K34">
            <v>1</v>
          </cell>
        </row>
        <row r="35">
          <cell r="B35" t="str">
            <v>Résidence Angelica</v>
          </cell>
          <cell r="D35">
            <v>44223.95</v>
          </cell>
          <cell r="E35">
            <v>35437.97</v>
          </cell>
          <cell r="G35">
            <v>23</v>
          </cell>
          <cell r="H35">
            <v>24</v>
          </cell>
          <cell r="I35">
            <v>79661.919999999998</v>
          </cell>
          <cell r="J35">
            <v>47</v>
          </cell>
          <cell r="K35">
            <v>1</v>
          </cell>
        </row>
        <row r="36">
          <cell r="B36" t="str">
            <v>CHSLD Bayview Inc.</v>
          </cell>
          <cell r="D36">
            <v>7370.38</v>
          </cell>
          <cell r="E36">
            <v>9560.44</v>
          </cell>
          <cell r="G36">
            <v>3</v>
          </cell>
          <cell r="H36">
            <v>8</v>
          </cell>
          <cell r="I36">
            <v>16930.82</v>
          </cell>
          <cell r="J36">
            <v>11</v>
          </cell>
          <cell r="K36">
            <v>1</v>
          </cell>
        </row>
        <row r="37">
          <cell r="B37" t="str">
            <v>Résidence Berthiaume-Du Tremblay</v>
          </cell>
          <cell r="D37">
            <v>36250.22</v>
          </cell>
          <cell r="E37">
            <v>28549.88</v>
          </cell>
          <cell r="G37">
            <v>31</v>
          </cell>
          <cell r="H37">
            <v>27</v>
          </cell>
          <cell r="I37">
            <v>64800.100000000006</v>
          </cell>
          <cell r="J37">
            <v>58</v>
          </cell>
          <cell r="K37">
            <v>1</v>
          </cell>
        </row>
        <row r="38">
          <cell r="B38" t="str">
            <v>Institut de cardiologie de Montréal</v>
          </cell>
          <cell r="D38">
            <v>152676.16</v>
          </cell>
          <cell r="E38">
            <v>123837.82</v>
          </cell>
          <cell r="G38">
            <v>64</v>
          </cell>
          <cell r="H38">
            <v>65</v>
          </cell>
          <cell r="I38">
            <v>276513.98</v>
          </cell>
          <cell r="J38">
            <v>129</v>
          </cell>
          <cell r="K38">
            <v>1</v>
          </cell>
        </row>
        <row r="39">
          <cell r="B39" t="str">
            <v>Hôpital Marie-Clarac</v>
          </cell>
          <cell r="D39">
            <v>44699.17</v>
          </cell>
          <cell r="E39">
            <v>33830.730000000003</v>
          </cell>
          <cell r="G39">
            <v>19</v>
          </cell>
          <cell r="H39">
            <v>16</v>
          </cell>
          <cell r="I39">
            <v>78529.899999999994</v>
          </cell>
          <cell r="J39">
            <v>35</v>
          </cell>
          <cell r="K39">
            <v>1</v>
          </cell>
        </row>
        <row r="40">
          <cell r="B40" t="str">
            <v>Maison Elizabeth</v>
          </cell>
          <cell r="D40">
            <v>4252.92</v>
          </cell>
          <cell r="E40">
            <v>4573.95</v>
          </cell>
          <cell r="G40">
            <v>2</v>
          </cell>
          <cell r="H40">
            <v>2</v>
          </cell>
          <cell r="I40">
            <v>8826.869999999999</v>
          </cell>
          <cell r="J40">
            <v>4</v>
          </cell>
          <cell r="K40">
            <v>1</v>
          </cell>
        </row>
        <row r="41">
          <cell r="B41" t="str">
            <v>CUSM</v>
          </cell>
          <cell r="D41">
            <v>853244.04</v>
          </cell>
          <cell r="E41">
            <v>625056.18000000005</v>
          </cell>
          <cell r="G41">
            <v>353</v>
          </cell>
          <cell r="H41">
            <v>314</v>
          </cell>
          <cell r="I41">
            <v>1478300.2200000002</v>
          </cell>
          <cell r="J41">
            <v>667</v>
          </cell>
          <cell r="K41">
            <v>1</v>
          </cell>
        </row>
        <row r="42">
          <cell r="B42" t="str">
            <v>CHU Sainte-Justine</v>
          </cell>
          <cell r="D42">
            <v>451362.18</v>
          </cell>
          <cell r="E42">
            <v>331324.45</v>
          </cell>
          <cell r="G42">
            <v>162</v>
          </cell>
          <cell r="H42">
            <v>156</v>
          </cell>
          <cell r="I42">
            <v>782686.63</v>
          </cell>
          <cell r="J42">
            <v>318</v>
          </cell>
          <cell r="K42">
            <v>1</v>
          </cell>
        </row>
        <row r="43">
          <cell r="B43" t="str">
            <v>INPL Philippe-Pinel</v>
          </cell>
          <cell r="D43">
            <v>124221.89</v>
          </cell>
          <cell r="E43">
            <v>92749.93</v>
          </cell>
          <cell r="G43">
            <v>56</v>
          </cell>
          <cell r="H43">
            <v>56</v>
          </cell>
          <cell r="I43">
            <v>216971.82</v>
          </cell>
          <cell r="J43">
            <v>112</v>
          </cell>
          <cell r="K43">
            <v>1</v>
          </cell>
        </row>
        <row r="44">
          <cell r="B44" t="str">
            <v>Hôpital Shriners pour enfants Inc.</v>
          </cell>
          <cell r="D44">
            <v>44443.68</v>
          </cell>
          <cell r="E44">
            <v>36229.9</v>
          </cell>
          <cell r="G44">
            <v>18</v>
          </cell>
          <cell r="H44">
            <v>17</v>
          </cell>
          <cell r="I44">
            <v>80673.58</v>
          </cell>
          <cell r="J44">
            <v>35</v>
          </cell>
          <cell r="K44">
            <v>1</v>
          </cell>
        </row>
        <row r="45">
          <cell r="B45" t="str">
            <v>CHSLD Bourget Inc.</v>
          </cell>
          <cell r="D45">
            <v>8865.69</v>
          </cell>
          <cell r="E45">
            <v>6503.25</v>
          </cell>
          <cell r="G45">
            <v>6</v>
          </cell>
          <cell r="H45">
            <v>5</v>
          </cell>
          <cell r="I45">
            <v>15368.94</v>
          </cell>
          <cell r="J45">
            <v>11</v>
          </cell>
          <cell r="K45">
            <v>1</v>
          </cell>
        </row>
        <row r="46">
          <cell r="B46" t="str">
            <v>CHSLD Bussey Inc.</v>
          </cell>
          <cell r="D46">
            <v>50.96</v>
          </cell>
          <cell r="E46">
            <v>177.85</v>
          </cell>
          <cell r="G46">
            <v>1</v>
          </cell>
          <cell r="H46">
            <v>1</v>
          </cell>
          <cell r="I46">
            <v>228.81</v>
          </cell>
          <cell r="J46">
            <v>2</v>
          </cell>
          <cell r="K46">
            <v>1</v>
          </cell>
        </row>
        <row r="47">
          <cell r="B47" t="str">
            <v>Villa Médica Inc.</v>
          </cell>
          <cell r="D47">
            <v>33637.629999999997</v>
          </cell>
          <cell r="E47">
            <v>20933.14</v>
          </cell>
          <cell r="G47">
            <v>10</v>
          </cell>
          <cell r="H47">
            <v>10</v>
          </cell>
          <cell r="I47">
            <v>54570.77</v>
          </cell>
          <cell r="J47">
            <v>20</v>
          </cell>
          <cell r="K47">
            <v>1</v>
          </cell>
        </row>
        <row r="48">
          <cell r="B48" t="str">
            <v>Groupe Roy Santé - CHSLD Le Royer</v>
          </cell>
          <cell r="D48">
            <v>10413.94</v>
          </cell>
          <cell r="E48">
            <v>12073.89</v>
          </cell>
          <cell r="G48">
            <v>19</v>
          </cell>
          <cell r="H48">
            <v>10</v>
          </cell>
          <cell r="I48">
            <v>22487.83</v>
          </cell>
          <cell r="J48">
            <v>29</v>
          </cell>
          <cell r="K48">
            <v>0</v>
          </cell>
        </row>
        <row r="49">
          <cell r="B49" t="str">
            <v>CHSLD Vigi Reine-Élizabeth</v>
          </cell>
          <cell r="D49">
            <v>7731.56</v>
          </cell>
          <cell r="E49">
            <v>5044.7700000000004</v>
          </cell>
          <cell r="G49">
            <v>14</v>
          </cell>
          <cell r="H49">
            <v>11</v>
          </cell>
          <cell r="I49">
            <v>12776.330000000002</v>
          </cell>
          <cell r="J49">
            <v>25</v>
          </cell>
          <cell r="K49">
            <v>0</v>
          </cell>
        </row>
        <row r="50">
          <cell r="B50" t="str">
            <v>Groupe Roy Santé - CHSLD St-Georges</v>
          </cell>
          <cell r="D50">
            <v>48073.09</v>
          </cell>
          <cell r="E50">
            <v>34668.519999999997</v>
          </cell>
          <cell r="G50">
            <v>26</v>
          </cell>
          <cell r="H50">
            <v>26</v>
          </cell>
          <cell r="I50">
            <v>82741.609999999986</v>
          </cell>
          <cell r="J50">
            <v>52</v>
          </cell>
          <cell r="K50">
            <v>0</v>
          </cell>
        </row>
        <row r="51">
          <cell r="B51" t="str">
            <v>CHSLD Vigi Marie-Claret Inc.</v>
          </cell>
          <cell r="D51">
            <v>936.63</v>
          </cell>
          <cell r="E51">
            <v>1228.08</v>
          </cell>
          <cell r="G51">
            <v>10</v>
          </cell>
          <cell r="H51">
            <v>7</v>
          </cell>
          <cell r="I51">
            <v>2164.71</v>
          </cell>
          <cell r="J51">
            <v>17</v>
          </cell>
          <cell r="K51">
            <v>0</v>
          </cell>
        </row>
        <row r="52">
          <cell r="B52" t="str">
            <v>CHSLD Age3 St-Vincent-Marie</v>
          </cell>
          <cell r="D52">
            <v>1660.24</v>
          </cell>
          <cell r="E52">
            <v>2010.12</v>
          </cell>
          <cell r="G52">
            <v>2</v>
          </cell>
          <cell r="H52">
            <v>1</v>
          </cell>
          <cell r="I52">
            <v>3670.3599999999997</v>
          </cell>
          <cell r="J52">
            <v>3</v>
          </cell>
          <cell r="K52">
            <v>0</v>
          </cell>
        </row>
        <row r="53">
          <cell r="B53" t="str">
            <v>Centre d'hébergement Champlain-de-Gouin</v>
          </cell>
          <cell r="D53">
            <v>3288.23</v>
          </cell>
          <cell r="E53">
            <v>3237.96</v>
          </cell>
          <cell r="G53">
            <v>1</v>
          </cell>
          <cell r="H53">
            <v>2</v>
          </cell>
          <cell r="I53">
            <v>6526.1900000000005</v>
          </cell>
          <cell r="J53">
            <v>3</v>
          </cell>
          <cell r="K53">
            <v>0</v>
          </cell>
        </row>
        <row r="54">
          <cell r="B54" t="str">
            <v>CHSLD Vigi Dollard-des-Ormeaux</v>
          </cell>
          <cell r="D54">
            <v>6786.91</v>
          </cell>
          <cell r="E54">
            <v>3164.67</v>
          </cell>
          <cell r="G54">
            <v>17</v>
          </cell>
          <cell r="H54">
            <v>17</v>
          </cell>
          <cell r="I54">
            <v>9951.58</v>
          </cell>
          <cell r="J54">
            <v>34</v>
          </cell>
          <cell r="K54">
            <v>0</v>
          </cell>
        </row>
        <row r="55">
          <cell r="B55" t="str">
            <v>CHSLD Vigi Pierrefonds</v>
          </cell>
          <cell r="D55">
            <v>5872.53</v>
          </cell>
          <cell r="E55">
            <v>3212.14</v>
          </cell>
          <cell r="G55">
            <v>14</v>
          </cell>
          <cell r="H55">
            <v>9</v>
          </cell>
          <cell r="I55">
            <v>9084.67</v>
          </cell>
          <cell r="J55">
            <v>23</v>
          </cell>
          <cell r="K55">
            <v>0</v>
          </cell>
        </row>
        <row r="56">
          <cell r="B56" t="str">
            <v>CENTRE D'ACCUEIL CHAMPLAIN - CHATEAUGUAY</v>
          </cell>
          <cell r="D56">
            <v>100091.93</v>
          </cell>
          <cell r="E56">
            <v>59604.53</v>
          </cell>
          <cell r="G56">
            <v>40</v>
          </cell>
          <cell r="H56">
            <v>40</v>
          </cell>
          <cell r="I56">
            <v>159696.46</v>
          </cell>
          <cell r="J56">
            <v>80</v>
          </cell>
          <cell r="K56">
            <v>0</v>
          </cell>
        </row>
        <row r="57">
          <cell r="B57" t="str">
            <v>CHSLD Vigi Mont-Royal</v>
          </cell>
          <cell r="D57">
            <v>15660.22</v>
          </cell>
          <cell r="E57">
            <v>12499.87</v>
          </cell>
          <cell r="G57">
            <v>19</v>
          </cell>
          <cell r="H57">
            <v>13</v>
          </cell>
          <cell r="I57">
            <v>28160.09</v>
          </cell>
          <cell r="J57">
            <v>32</v>
          </cell>
          <cell r="K57">
            <v>0</v>
          </cell>
        </row>
        <row r="58">
          <cell r="B58" t="str">
            <v>CISSS de l'Outaouais</v>
          </cell>
          <cell r="D58">
            <v>951222.28</v>
          </cell>
          <cell r="E58">
            <v>732656.04</v>
          </cell>
          <cell r="G58">
            <v>440</v>
          </cell>
          <cell r="H58">
            <v>384</v>
          </cell>
          <cell r="I58">
            <v>1683878.32</v>
          </cell>
          <cell r="J58">
            <v>824</v>
          </cell>
          <cell r="K58">
            <v>1</v>
          </cell>
        </row>
        <row r="59">
          <cell r="B59" t="str">
            <v>Centre d'hébergement Champlain Gatineau</v>
          </cell>
          <cell r="D59">
            <v>5878.66</v>
          </cell>
          <cell r="E59">
            <v>4486.4799999999996</v>
          </cell>
          <cell r="G59">
            <v>2</v>
          </cell>
          <cell r="H59">
            <v>2</v>
          </cell>
          <cell r="I59">
            <v>10365.14</v>
          </cell>
          <cell r="J59">
            <v>4</v>
          </cell>
          <cell r="K59">
            <v>0</v>
          </cell>
        </row>
        <row r="60">
          <cell r="B60" t="str">
            <v>CHSLD Vigi de l'Outaouais</v>
          </cell>
          <cell r="D60">
            <v>2557.83</v>
          </cell>
          <cell r="E60">
            <v>7426.12</v>
          </cell>
          <cell r="G60">
            <v>11</v>
          </cell>
          <cell r="H60">
            <v>10</v>
          </cell>
          <cell r="I60">
            <v>9983.9500000000007</v>
          </cell>
          <cell r="J60">
            <v>21</v>
          </cell>
          <cell r="K60">
            <v>0</v>
          </cell>
        </row>
        <row r="61">
          <cell r="B61" t="str">
            <v>CISSS de l'Abitibi-Témiscamingue</v>
          </cell>
          <cell r="D61">
            <v>642522.94999999995</v>
          </cell>
          <cell r="E61">
            <v>473946.98</v>
          </cell>
          <cell r="G61">
            <v>241</v>
          </cell>
          <cell r="H61">
            <v>233</v>
          </cell>
          <cell r="I61">
            <v>1116469.93</v>
          </cell>
          <cell r="J61">
            <v>474</v>
          </cell>
          <cell r="K61">
            <v>1</v>
          </cell>
        </row>
        <row r="62">
          <cell r="B62" t="str">
            <v>CLSC Naskapi</v>
          </cell>
          <cell r="D62">
            <v>13869.46</v>
          </cell>
          <cell r="E62">
            <v>8382.48</v>
          </cell>
          <cell r="G62">
            <v>6</v>
          </cell>
          <cell r="H62">
            <v>4</v>
          </cell>
          <cell r="I62">
            <v>22251.94</v>
          </cell>
          <cell r="J62">
            <v>10</v>
          </cell>
          <cell r="K62">
            <v>1</v>
          </cell>
        </row>
        <row r="63">
          <cell r="B63" t="str">
            <v>CISSS de la Côte-Nord</v>
          </cell>
          <cell r="D63">
            <v>402285.12</v>
          </cell>
          <cell r="E63">
            <v>293229.34000000003</v>
          </cell>
          <cell r="G63">
            <v>137</v>
          </cell>
          <cell r="H63">
            <v>148</v>
          </cell>
          <cell r="I63">
            <v>695514.46</v>
          </cell>
          <cell r="J63">
            <v>285</v>
          </cell>
          <cell r="K63">
            <v>1</v>
          </cell>
        </row>
        <row r="64">
          <cell r="B64" t="str">
            <v>CRSSS de la Baie-James</v>
          </cell>
          <cell r="D64">
            <v>81898.77</v>
          </cell>
          <cell r="E64">
            <v>51454.67</v>
          </cell>
          <cell r="G64">
            <v>34</v>
          </cell>
          <cell r="H64">
            <v>30</v>
          </cell>
          <cell r="I64">
            <v>133353.44</v>
          </cell>
          <cell r="J64">
            <v>64</v>
          </cell>
          <cell r="K64">
            <v>1</v>
          </cell>
        </row>
        <row r="65">
          <cell r="B65" t="str">
            <v>CISSS des Îles</v>
          </cell>
          <cell r="D65">
            <v>61402.02</v>
          </cell>
          <cell r="E65">
            <v>48851.58</v>
          </cell>
          <cell r="G65">
            <v>24</v>
          </cell>
          <cell r="H65">
            <v>27</v>
          </cell>
          <cell r="I65">
            <v>110253.6</v>
          </cell>
          <cell r="J65">
            <v>51</v>
          </cell>
          <cell r="K65">
            <v>1</v>
          </cell>
        </row>
        <row r="66">
          <cell r="B66" t="str">
            <v>CISSS de la Gaspésie</v>
          </cell>
          <cell r="D66">
            <v>363800.04</v>
          </cell>
          <cell r="E66">
            <v>262977.09999999998</v>
          </cell>
          <cell r="G66">
            <v>140</v>
          </cell>
          <cell r="H66">
            <v>128</v>
          </cell>
          <cell r="I66">
            <v>626777.1399999999</v>
          </cell>
          <cell r="J66">
            <v>268</v>
          </cell>
          <cell r="K66">
            <v>1</v>
          </cell>
        </row>
        <row r="67">
          <cell r="B67" t="str">
            <v>CISSS de Chaudière-Appalaches</v>
          </cell>
          <cell r="D67">
            <v>1147128.3999999999</v>
          </cell>
          <cell r="E67">
            <v>860886.14</v>
          </cell>
          <cell r="G67">
            <v>401</v>
          </cell>
          <cell r="H67">
            <v>383</v>
          </cell>
          <cell r="I67">
            <v>2008014.54</v>
          </cell>
          <cell r="J67">
            <v>784</v>
          </cell>
          <cell r="K67">
            <v>1</v>
          </cell>
        </row>
        <row r="68">
          <cell r="B68" t="str">
            <v>Pavillon Bellevue Inc.</v>
          </cell>
          <cell r="D68">
            <v>3495.48</v>
          </cell>
          <cell r="E68">
            <v>2523.37</v>
          </cell>
          <cell r="G68">
            <v>2</v>
          </cell>
          <cell r="H68">
            <v>1</v>
          </cell>
          <cell r="I68">
            <v>6018.85</v>
          </cell>
          <cell r="J68">
            <v>3</v>
          </cell>
          <cell r="K68">
            <v>1</v>
          </cell>
        </row>
        <row r="69">
          <cell r="B69" t="str">
            <v>CA St-Joseph de Lévis Inc.</v>
          </cell>
          <cell r="D69">
            <v>11411.23</v>
          </cell>
          <cell r="E69">
            <v>8283.58</v>
          </cell>
          <cell r="G69">
            <v>8</v>
          </cell>
          <cell r="H69">
            <v>6</v>
          </cell>
          <cell r="I69">
            <v>19694.809999999998</v>
          </cell>
          <cell r="J69">
            <v>14</v>
          </cell>
          <cell r="K69">
            <v>1</v>
          </cell>
        </row>
        <row r="70">
          <cell r="B70" t="str">
            <v>Centre d'hébergement Champlain-Chanoine-Audet</v>
          </cell>
          <cell r="D70">
            <v>5844.67</v>
          </cell>
          <cell r="E70">
            <v>4776.97</v>
          </cell>
          <cell r="G70">
            <v>4</v>
          </cell>
          <cell r="H70">
            <v>3</v>
          </cell>
          <cell r="I70">
            <v>10621.64</v>
          </cell>
          <cell r="J70">
            <v>7</v>
          </cell>
          <cell r="K70">
            <v>0</v>
          </cell>
        </row>
        <row r="71">
          <cell r="B71" t="str">
            <v>Centre d'hébergement Champlain-de-L'Assomption</v>
          </cell>
          <cell r="D71">
            <v>6905.93</v>
          </cell>
          <cell r="E71">
            <v>4387.6899999999996</v>
          </cell>
          <cell r="G71">
            <v>3</v>
          </cell>
          <cell r="H71">
            <v>4</v>
          </cell>
          <cell r="I71">
            <v>11293.619999999999</v>
          </cell>
          <cell r="J71">
            <v>7</v>
          </cell>
          <cell r="K71">
            <v>0</v>
          </cell>
        </row>
        <row r="72">
          <cell r="B72" t="str">
            <v>CHSLD Vigi N-D-de-Lourdes</v>
          </cell>
          <cell r="D72">
            <v>944.58</v>
          </cell>
          <cell r="E72">
            <v>1238.02</v>
          </cell>
          <cell r="G72">
            <v>10</v>
          </cell>
          <cell r="H72">
            <v>7</v>
          </cell>
          <cell r="I72">
            <v>2182.6</v>
          </cell>
          <cell r="J72">
            <v>17</v>
          </cell>
          <cell r="K72">
            <v>0</v>
          </cell>
        </row>
        <row r="73">
          <cell r="B73" t="str">
            <v>CISSS de Laval</v>
          </cell>
          <cell r="D73">
            <v>983531.94</v>
          </cell>
          <cell r="E73">
            <v>734708.86</v>
          </cell>
          <cell r="G73">
            <v>344</v>
          </cell>
          <cell r="H73">
            <v>360</v>
          </cell>
          <cell r="I73">
            <v>1718240.7999999998</v>
          </cell>
          <cell r="J73">
            <v>704</v>
          </cell>
          <cell r="K73">
            <v>1</v>
          </cell>
        </row>
        <row r="74">
          <cell r="B74" t="str">
            <v>Résidence Riviera Inc.</v>
          </cell>
          <cell r="D74">
            <v>16418.099999999999</v>
          </cell>
          <cell r="E74">
            <v>11658.56</v>
          </cell>
          <cell r="G74">
            <v>7</v>
          </cell>
          <cell r="H74">
            <v>6</v>
          </cell>
          <cell r="I74">
            <v>28076.659999999996</v>
          </cell>
          <cell r="J74">
            <v>13</v>
          </cell>
          <cell r="K74">
            <v>1</v>
          </cell>
        </row>
        <row r="75">
          <cell r="B75" t="str">
            <v>Manoir St-Patrice Inc.</v>
          </cell>
          <cell r="D75">
            <v>23794.14</v>
          </cell>
          <cell r="E75">
            <v>17097.11</v>
          </cell>
          <cell r="G75">
            <v>9</v>
          </cell>
          <cell r="H75">
            <v>8</v>
          </cell>
          <cell r="I75">
            <v>40891.25</v>
          </cell>
          <cell r="J75">
            <v>17</v>
          </cell>
          <cell r="K75">
            <v>1</v>
          </cell>
        </row>
        <row r="76">
          <cell r="B76" t="str">
            <v>CHSLD Vigi l'Orchidée blanche</v>
          </cell>
          <cell r="D76">
            <v>5705.44</v>
          </cell>
          <cell r="E76">
            <v>3772.89</v>
          </cell>
          <cell r="G76">
            <v>12</v>
          </cell>
          <cell r="H76">
            <v>8</v>
          </cell>
          <cell r="I76">
            <v>9478.33</v>
          </cell>
          <cell r="J76">
            <v>20</v>
          </cell>
          <cell r="K76">
            <v>0</v>
          </cell>
        </row>
        <row r="77">
          <cell r="B77" t="str">
            <v>Centre d'hébergement Champlain St-François</v>
          </cell>
          <cell r="D77">
            <v>3882.25</v>
          </cell>
          <cell r="E77">
            <v>2686.87</v>
          </cell>
          <cell r="G77">
            <v>5</v>
          </cell>
          <cell r="H77">
            <v>1</v>
          </cell>
          <cell r="I77">
            <v>6569.12</v>
          </cell>
          <cell r="J77">
            <v>6</v>
          </cell>
          <cell r="K77">
            <v>0</v>
          </cell>
        </row>
        <row r="78">
          <cell r="B78" t="str">
            <v>CHSLD Age3 St-Jude</v>
          </cell>
          <cell r="D78">
            <v>7328.56</v>
          </cell>
          <cell r="E78">
            <v>9367.59</v>
          </cell>
          <cell r="G78">
            <v>4</v>
          </cell>
          <cell r="H78">
            <v>7</v>
          </cell>
          <cell r="I78">
            <v>16696.150000000001</v>
          </cell>
          <cell r="J78">
            <v>11</v>
          </cell>
          <cell r="K78">
            <v>0</v>
          </cell>
        </row>
        <row r="79">
          <cell r="B79" t="str">
            <v>CHSLD de la Côte Boisée Inc.</v>
          </cell>
          <cell r="D79">
            <v>3765.66</v>
          </cell>
          <cell r="E79">
            <v>5637.6</v>
          </cell>
          <cell r="G79">
            <v>2</v>
          </cell>
          <cell r="H79">
            <v>3</v>
          </cell>
          <cell r="I79">
            <v>9403.26</v>
          </cell>
          <cell r="J79">
            <v>5</v>
          </cell>
          <cell r="K79">
            <v>1</v>
          </cell>
        </row>
        <row r="80">
          <cell r="B80" t="str">
            <v>CISSS de Lanaudière</v>
          </cell>
          <cell r="D80">
            <v>1074734.01</v>
          </cell>
          <cell r="E80">
            <v>853363.36</v>
          </cell>
          <cell r="G80">
            <v>433</v>
          </cell>
          <cell r="H80">
            <v>462</v>
          </cell>
          <cell r="I80">
            <v>1928097.37</v>
          </cell>
          <cell r="J80">
            <v>895</v>
          </cell>
          <cell r="K80">
            <v>1</v>
          </cell>
        </row>
        <row r="81">
          <cell r="B81" t="str">
            <v>CHSLD Heather Inc.</v>
          </cell>
          <cell r="D81">
            <v>3065.7</v>
          </cell>
          <cell r="E81">
            <v>0</v>
          </cell>
          <cell r="G81">
            <v>3</v>
          </cell>
          <cell r="H81">
            <v>1</v>
          </cell>
          <cell r="I81">
            <v>3065.7</v>
          </cell>
          <cell r="J81">
            <v>4</v>
          </cell>
          <cell r="K81">
            <v>1</v>
          </cell>
        </row>
        <row r="82">
          <cell r="B82" t="str">
            <v>CHSLD Vigi Yves-Blais</v>
          </cell>
          <cell r="D82">
            <v>4125.8500000000004</v>
          </cell>
          <cell r="E82">
            <v>3985.96</v>
          </cell>
          <cell r="G82">
            <v>11</v>
          </cell>
          <cell r="H82">
            <v>10</v>
          </cell>
          <cell r="I82">
            <v>8111.81</v>
          </cell>
          <cell r="J82">
            <v>21</v>
          </cell>
          <cell r="K82">
            <v>0</v>
          </cell>
        </row>
        <row r="83">
          <cell r="B83" t="str">
            <v>Centre d'hébergement Champlain Le Château</v>
          </cell>
          <cell r="D83">
            <v>4027.39</v>
          </cell>
          <cell r="E83">
            <v>3595.31</v>
          </cell>
          <cell r="G83">
            <v>1</v>
          </cell>
          <cell r="H83">
            <v>2</v>
          </cell>
          <cell r="I83">
            <v>7622.7</v>
          </cell>
          <cell r="J83">
            <v>3</v>
          </cell>
          <cell r="K83">
            <v>0</v>
          </cell>
        </row>
        <row r="84">
          <cell r="B84" t="str">
            <v>CISSS des Laurentides</v>
          </cell>
          <cell r="D84">
            <v>1223487.3600000001</v>
          </cell>
          <cell r="E84">
            <v>1012446.04</v>
          </cell>
          <cell r="G84">
            <v>466</v>
          </cell>
          <cell r="H84">
            <v>480</v>
          </cell>
          <cell r="I84">
            <v>2235933.4000000004</v>
          </cell>
          <cell r="J84">
            <v>946</v>
          </cell>
          <cell r="K84">
            <v>1</v>
          </cell>
        </row>
        <row r="85">
          <cell r="B85" t="str">
            <v>Centre d'hébergement Champlain-de-la-Villa-Soleil</v>
          </cell>
          <cell r="D85">
            <v>6935.2</v>
          </cell>
          <cell r="E85">
            <v>4532.66</v>
          </cell>
          <cell r="G85">
            <v>3</v>
          </cell>
          <cell r="H85">
            <v>3</v>
          </cell>
          <cell r="I85">
            <v>11467.86</v>
          </cell>
          <cell r="J85">
            <v>6</v>
          </cell>
          <cell r="K85">
            <v>0</v>
          </cell>
        </row>
        <row r="86">
          <cell r="B86" t="str">
            <v>CHSLD Vigi Deux-Montagnes</v>
          </cell>
          <cell r="D86">
            <v>4117.9399999999996</v>
          </cell>
          <cell r="E86">
            <v>3630.1</v>
          </cell>
          <cell r="G86">
            <v>11</v>
          </cell>
          <cell r="H86">
            <v>8</v>
          </cell>
          <cell r="I86">
            <v>7748.0399999999991</v>
          </cell>
          <cell r="J86">
            <v>19</v>
          </cell>
          <cell r="K86">
            <v>0</v>
          </cell>
        </row>
        <row r="87">
          <cell r="B87" t="str">
            <v>CISSS de la Montérégie-Centre</v>
          </cell>
          <cell r="D87">
            <v>911271.11</v>
          </cell>
          <cell r="E87">
            <v>681469.92</v>
          </cell>
          <cell r="G87">
            <v>345</v>
          </cell>
          <cell r="H87">
            <v>346</v>
          </cell>
          <cell r="I87">
            <v>1592741.03</v>
          </cell>
          <cell r="J87">
            <v>691</v>
          </cell>
          <cell r="K87">
            <v>1</v>
          </cell>
        </row>
        <row r="88">
          <cell r="B88" t="str">
            <v>CISSS de la Montérégie-Est</v>
          </cell>
          <cell r="D88">
            <v>1370381.46</v>
          </cell>
          <cell r="E88">
            <v>1057022.5900000001</v>
          </cell>
          <cell r="G88">
            <v>504</v>
          </cell>
          <cell r="H88">
            <v>520</v>
          </cell>
          <cell r="I88">
            <v>2427404.0499999998</v>
          </cell>
          <cell r="J88">
            <v>1024</v>
          </cell>
          <cell r="K88">
            <v>1</v>
          </cell>
        </row>
        <row r="89">
          <cell r="B89" t="str">
            <v>CISSS de la Montérégie-Ouest</v>
          </cell>
          <cell r="D89">
            <v>1164899.05</v>
          </cell>
          <cell r="E89">
            <v>850517.58</v>
          </cell>
          <cell r="G89">
            <v>426</v>
          </cell>
          <cell r="H89">
            <v>436</v>
          </cell>
          <cell r="I89">
            <v>2015416.63</v>
          </cell>
          <cell r="J89">
            <v>862</v>
          </cell>
          <cell r="K89">
            <v>1</v>
          </cell>
        </row>
        <row r="90">
          <cell r="B90" t="str">
            <v>Accueil du Rivage Inc.</v>
          </cell>
          <cell r="D90">
            <v>1405.12</v>
          </cell>
          <cell r="E90">
            <v>2306</v>
          </cell>
          <cell r="G90">
            <v>1</v>
          </cell>
          <cell r="H90">
            <v>1</v>
          </cell>
          <cell r="I90">
            <v>3711.12</v>
          </cell>
          <cell r="J90">
            <v>2</v>
          </cell>
          <cell r="K90">
            <v>1</v>
          </cell>
        </row>
        <row r="91">
          <cell r="B91" t="str">
            <v>CA Marcelle Ferron Inc.</v>
          </cell>
          <cell r="D91">
            <v>16548.080000000002</v>
          </cell>
          <cell r="E91">
            <v>11206.9</v>
          </cell>
          <cell r="G91">
            <v>13</v>
          </cell>
          <cell r="H91">
            <v>9</v>
          </cell>
          <cell r="I91">
            <v>27754.980000000003</v>
          </cell>
          <cell r="J91">
            <v>22</v>
          </cell>
          <cell r="K91">
            <v>1</v>
          </cell>
        </row>
        <row r="92">
          <cell r="B92" t="str">
            <v>CHSLD Vigi Brossard</v>
          </cell>
          <cell r="D92">
            <v>5749.71</v>
          </cell>
          <cell r="E92">
            <v>1974.75</v>
          </cell>
          <cell r="G92">
            <v>14</v>
          </cell>
          <cell r="H92">
            <v>9</v>
          </cell>
          <cell r="I92">
            <v>7724.46</v>
          </cell>
          <cell r="J92">
            <v>23</v>
          </cell>
          <cell r="K92">
            <v>0</v>
          </cell>
        </row>
        <row r="93">
          <cell r="B93" t="str">
            <v>Centre d'hébergement Champlain J-L Lapierre</v>
          </cell>
          <cell r="D93">
            <v>7411.59</v>
          </cell>
          <cell r="E93">
            <v>5870.17</v>
          </cell>
          <cell r="G93">
            <v>4</v>
          </cell>
          <cell r="H93">
            <v>3</v>
          </cell>
          <cell r="I93">
            <v>13281.76</v>
          </cell>
          <cell r="J93">
            <v>7</v>
          </cell>
          <cell r="K93">
            <v>0</v>
          </cell>
        </row>
        <row r="94">
          <cell r="B94" t="str">
            <v>Centre d'hébergement Champlain des Pommetiers</v>
          </cell>
          <cell r="D94">
            <v>10745.13</v>
          </cell>
          <cell r="E94">
            <v>7596.8</v>
          </cell>
          <cell r="G94">
            <v>4</v>
          </cell>
          <cell r="H94">
            <v>3</v>
          </cell>
          <cell r="I94">
            <v>18341.93</v>
          </cell>
          <cell r="J94">
            <v>7</v>
          </cell>
          <cell r="K94">
            <v>0</v>
          </cell>
        </row>
        <row r="95">
          <cell r="B95" t="str">
            <v>CHSLD Vigi Montérégie</v>
          </cell>
          <cell r="D95">
            <v>4457.8</v>
          </cell>
          <cell r="E95">
            <v>6369.17</v>
          </cell>
          <cell r="G95">
            <v>13</v>
          </cell>
          <cell r="H95">
            <v>11</v>
          </cell>
          <cell r="I95">
            <v>10826.970000000001</v>
          </cell>
          <cell r="J95">
            <v>24</v>
          </cell>
          <cell r="K95">
            <v>0</v>
          </cell>
        </row>
        <row r="96">
          <cell r="B96" t="str">
            <v>CENTRE D'ACCUEIL CHAMPLAIN - MARIE-VICTORIN</v>
          </cell>
          <cell r="D96">
            <v>10762.5</v>
          </cell>
          <cell r="E96">
            <v>6447.19</v>
          </cell>
          <cell r="G96">
            <v>3</v>
          </cell>
          <cell r="H96">
            <v>3</v>
          </cell>
          <cell r="I96">
            <v>17209.689999999999</v>
          </cell>
          <cell r="J96">
            <v>6</v>
          </cell>
          <cell r="K96">
            <v>0</v>
          </cell>
        </row>
        <row r="97">
          <cell r="B97" t="str">
            <v>CS Tulattavik de l'Ungava</v>
          </cell>
          <cell r="D97">
            <v>55930.3</v>
          </cell>
          <cell r="E97">
            <v>60988.23</v>
          </cell>
          <cell r="G97">
            <v>27</v>
          </cell>
          <cell r="H97">
            <v>35</v>
          </cell>
          <cell r="I97">
            <v>116918.53</v>
          </cell>
          <cell r="J97">
            <v>62</v>
          </cell>
          <cell r="K97">
            <v>1</v>
          </cell>
        </row>
        <row r="98">
          <cell r="B98" t="str">
            <v>RRSSS du Nunavik</v>
          </cell>
          <cell r="D98">
            <v>58833.79</v>
          </cell>
          <cell r="E98">
            <v>36527.49</v>
          </cell>
          <cell r="G98">
            <v>21</v>
          </cell>
          <cell r="H98">
            <v>23</v>
          </cell>
          <cell r="I98">
            <v>95361.279999999999</v>
          </cell>
          <cell r="J98">
            <v>44</v>
          </cell>
          <cell r="K98">
            <v>2</v>
          </cell>
        </row>
        <row r="99">
          <cell r="B99" t="str">
            <v>CS Inuulitsivik</v>
          </cell>
          <cell r="D99">
            <v>103507.42</v>
          </cell>
          <cell r="E99">
            <v>70887.23</v>
          </cell>
          <cell r="G99">
            <v>50</v>
          </cell>
          <cell r="H99">
            <v>52</v>
          </cell>
          <cell r="I99">
            <v>174394.65</v>
          </cell>
          <cell r="J99">
            <v>102</v>
          </cell>
          <cell r="K99">
            <v>1</v>
          </cell>
        </row>
        <row r="100">
          <cell r="B100" t="str">
            <v>Conseil Cri de SSS de la Baie-James</v>
          </cell>
          <cell r="D100">
            <v>215207.52</v>
          </cell>
          <cell r="E100">
            <v>150534.78</v>
          </cell>
          <cell r="G100">
            <v>121</v>
          </cell>
          <cell r="H100">
            <v>99</v>
          </cell>
          <cell r="I100">
            <v>365742.3</v>
          </cell>
          <cell r="J100">
            <v>220</v>
          </cell>
          <cell r="K100">
            <v>2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8CFB8-B974-4F42-8C03-C855C4A24078}">
  <dimension ref="A1:H218"/>
  <sheetViews>
    <sheetView topLeftCell="A13" workbookViewId="0">
      <selection sqref="A1:I218"/>
    </sheetView>
  </sheetViews>
  <sheetFormatPr baseColWidth="10" defaultRowHeight="14.4" x14ac:dyDescent="0.3"/>
  <cols>
    <col min="1" max="1" width="47.88671875" bestFit="1" customWidth="1"/>
    <col min="2" max="2" width="18" customWidth="1"/>
    <col min="3" max="3" width="15.6640625" customWidth="1"/>
    <col min="4" max="4" width="24.6640625" bestFit="1" customWidth="1"/>
    <col min="5" max="6" width="15.6640625" customWidth="1"/>
    <col min="7" max="7" width="24.6640625" bestFit="1" customWidth="1"/>
    <col min="8" max="8" width="15.6640625" customWidth="1"/>
  </cols>
  <sheetData>
    <row r="1" spans="1:8" ht="15.6" x14ac:dyDescent="0.3">
      <c r="A1" s="1" t="s">
        <v>103</v>
      </c>
    </row>
    <row r="2" spans="1:8" x14ac:dyDescent="0.3">
      <c r="A2" s="2">
        <v>44589</v>
      </c>
    </row>
    <row r="3" spans="1:8" ht="15" thickBot="1" x14ac:dyDescent="0.35"/>
    <row r="4" spans="1:8" x14ac:dyDescent="0.3">
      <c r="A4" s="20" t="s">
        <v>0</v>
      </c>
      <c r="B4" s="21" t="s">
        <v>93</v>
      </c>
      <c r="C4" s="22" t="s">
        <v>94</v>
      </c>
      <c r="D4" s="23"/>
      <c r="E4" s="24"/>
      <c r="F4" s="22" t="s">
        <v>95</v>
      </c>
      <c r="G4" s="23"/>
      <c r="H4" s="24"/>
    </row>
    <row r="5" spans="1:8" ht="55.5" customHeight="1" x14ac:dyDescent="0.3">
      <c r="A5" s="20"/>
      <c r="B5" s="21"/>
      <c r="C5" s="16" t="s">
        <v>96</v>
      </c>
      <c r="D5" s="3" t="s">
        <v>97</v>
      </c>
      <c r="E5" s="11" t="s">
        <v>98</v>
      </c>
      <c r="F5" s="16" t="s">
        <v>96</v>
      </c>
      <c r="G5" s="3" t="s">
        <v>97</v>
      </c>
      <c r="H5" s="11" t="s">
        <v>98</v>
      </c>
    </row>
    <row r="6" spans="1:8" x14ac:dyDescent="0.3">
      <c r="A6" s="4" t="s">
        <v>1</v>
      </c>
      <c r="B6" s="8" t="s">
        <v>99</v>
      </c>
      <c r="C6" s="9">
        <v>350</v>
      </c>
      <c r="D6" s="5">
        <v>71486.8</v>
      </c>
      <c r="E6" s="13">
        <v>4935818.1300000018</v>
      </c>
      <c r="F6" s="9">
        <v>280</v>
      </c>
      <c r="G6" s="5">
        <v>17371.969999999998</v>
      </c>
      <c r="H6" s="13">
        <v>1293307.550000001</v>
      </c>
    </row>
    <row r="7" spans="1:8" x14ac:dyDescent="0.3">
      <c r="A7" s="4" t="s">
        <v>1</v>
      </c>
      <c r="B7" s="8" t="s">
        <v>100</v>
      </c>
      <c r="C7" s="9">
        <v>42</v>
      </c>
      <c r="D7" s="5">
        <v>13982.68</v>
      </c>
      <c r="E7" s="13">
        <v>1560608.7300000009</v>
      </c>
      <c r="F7" s="9">
        <v>30</v>
      </c>
      <c r="G7" s="5">
        <v>1605.5</v>
      </c>
      <c r="H7" s="13">
        <v>185451.94</v>
      </c>
    </row>
    <row r="8" spans="1:8" x14ac:dyDescent="0.3">
      <c r="A8" s="4" t="s">
        <v>1</v>
      </c>
      <c r="B8" s="8" t="s">
        <v>101</v>
      </c>
      <c r="C8" s="9">
        <v>2</v>
      </c>
      <c r="D8" s="5">
        <v>668.75</v>
      </c>
      <c r="E8" s="13">
        <v>75764.240000000005</v>
      </c>
      <c r="F8" s="9">
        <v>3</v>
      </c>
      <c r="G8" s="5">
        <v>67</v>
      </c>
      <c r="H8" s="13">
        <v>8829.6299999999992</v>
      </c>
    </row>
    <row r="9" spans="1:8" x14ac:dyDescent="0.3">
      <c r="A9" s="4" t="s">
        <v>2</v>
      </c>
      <c r="B9" s="8" t="s">
        <v>99</v>
      </c>
      <c r="C9" s="9">
        <v>128</v>
      </c>
      <c r="D9" s="5">
        <v>19195.669999999998</v>
      </c>
      <c r="E9" s="13">
        <v>1284575.4999999991</v>
      </c>
      <c r="F9" s="9">
        <v>93</v>
      </c>
      <c r="G9" s="5">
        <v>6217.7599999999993</v>
      </c>
      <c r="H9" s="13">
        <v>358224.73000000016</v>
      </c>
    </row>
    <row r="10" spans="1:8" x14ac:dyDescent="0.3">
      <c r="A10" s="4" t="s">
        <v>2</v>
      </c>
      <c r="B10" s="8" t="s">
        <v>100</v>
      </c>
      <c r="C10" s="9">
        <v>23</v>
      </c>
      <c r="D10" s="5">
        <v>4554.79</v>
      </c>
      <c r="E10" s="13">
        <v>519982.82999999996</v>
      </c>
      <c r="F10" s="9">
        <v>10</v>
      </c>
      <c r="G10" s="5">
        <v>406.40999999999997</v>
      </c>
      <c r="H10" s="13">
        <v>52475.500000000007</v>
      </c>
    </row>
    <row r="11" spans="1:8" x14ac:dyDescent="0.3">
      <c r="A11" s="4" t="s">
        <v>2</v>
      </c>
      <c r="B11" s="8" t="s">
        <v>101</v>
      </c>
      <c r="C11" s="9">
        <v>3</v>
      </c>
      <c r="D11" s="5">
        <v>166.75</v>
      </c>
      <c r="E11" s="13">
        <v>10720.77</v>
      </c>
      <c r="F11" s="9">
        <v>1</v>
      </c>
      <c r="G11" s="5">
        <v>53.23</v>
      </c>
      <c r="H11" s="13">
        <v>52.64</v>
      </c>
    </row>
    <row r="12" spans="1:8" x14ac:dyDescent="0.3">
      <c r="A12" s="4" t="s">
        <v>3</v>
      </c>
      <c r="B12" s="8" t="s">
        <v>99</v>
      </c>
      <c r="C12" s="9">
        <v>116</v>
      </c>
      <c r="D12" s="5">
        <v>21794.539999999997</v>
      </c>
      <c r="E12" s="13">
        <v>1609315.0299999993</v>
      </c>
      <c r="F12" s="9">
        <v>99</v>
      </c>
      <c r="G12" s="5">
        <v>7272.25</v>
      </c>
      <c r="H12" s="13">
        <v>493550.00999999989</v>
      </c>
    </row>
    <row r="13" spans="1:8" x14ac:dyDescent="0.3">
      <c r="A13" s="4" t="s">
        <v>3</v>
      </c>
      <c r="B13" s="8" t="s">
        <v>100</v>
      </c>
      <c r="C13" s="9">
        <v>16</v>
      </c>
      <c r="D13" s="5">
        <v>5249.5</v>
      </c>
      <c r="E13" s="13">
        <v>597680.30999999994</v>
      </c>
      <c r="F13" s="9">
        <v>9</v>
      </c>
      <c r="G13" s="5">
        <v>864.75</v>
      </c>
      <c r="H13" s="13">
        <v>95356.189999999988</v>
      </c>
    </row>
    <row r="14" spans="1:8" x14ac:dyDescent="0.3">
      <c r="A14" s="4" t="s">
        <v>3</v>
      </c>
      <c r="B14" s="8" t="s">
        <v>101</v>
      </c>
      <c r="C14" s="9">
        <v>1</v>
      </c>
      <c r="D14" s="5">
        <v>1015</v>
      </c>
      <c r="E14" s="13">
        <v>132971.68</v>
      </c>
      <c r="F14" s="9">
        <v>1</v>
      </c>
      <c r="G14" s="5">
        <v>328</v>
      </c>
      <c r="H14" s="13">
        <v>42970.14</v>
      </c>
    </row>
    <row r="15" spans="1:8" x14ac:dyDescent="0.3">
      <c r="A15" s="4" t="s">
        <v>4</v>
      </c>
      <c r="B15" s="8" t="s">
        <v>99</v>
      </c>
      <c r="C15" s="9">
        <v>259</v>
      </c>
      <c r="D15" s="5">
        <v>39503.78</v>
      </c>
      <c r="E15" s="13">
        <v>2817053.7800000007</v>
      </c>
      <c r="F15" s="9">
        <v>176</v>
      </c>
      <c r="G15" s="5">
        <v>11071.089999999998</v>
      </c>
      <c r="H15" s="13">
        <v>901080.53000000061</v>
      </c>
    </row>
    <row r="16" spans="1:8" x14ac:dyDescent="0.3">
      <c r="A16" s="4" t="s">
        <v>4</v>
      </c>
      <c r="B16" s="8" t="s">
        <v>100</v>
      </c>
      <c r="C16" s="9">
        <v>41</v>
      </c>
      <c r="D16" s="5">
        <v>6062.5</v>
      </c>
      <c r="E16" s="13">
        <v>612584.82000000007</v>
      </c>
      <c r="F16" s="9">
        <v>25</v>
      </c>
      <c r="G16" s="5">
        <v>1368.8400000000001</v>
      </c>
      <c r="H16" s="13">
        <v>163433.70000000004</v>
      </c>
    </row>
    <row r="17" spans="1:8" x14ac:dyDescent="0.3">
      <c r="A17" s="4" t="s">
        <v>4</v>
      </c>
      <c r="B17" s="8" t="s">
        <v>101</v>
      </c>
      <c r="C17" s="9">
        <v>2</v>
      </c>
      <c r="D17" s="5">
        <v>805</v>
      </c>
      <c r="E17" s="13">
        <v>100785.72</v>
      </c>
      <c r="F17" s="9">
        <v>2</v>
      </c>
      <c r="G17" s="5">
        <v>33.5</v>
      </c>
      <c r="H17" s="13">
        <v>5400.08</v>
      </c>
    </row>
    <row r="18" spans="1:8" x14ac:dyDescent="0.3">
      <c r="A18" s="4" t="s">
        <v>5</v>
      </c>
      <c r="B18" s="8" t="s">
        <v>99</v>
      </c>
      <c r="C18" s="9">
        <v>411</v>
      </c>
      <c r="D18" s="5">
        <v>64470.619999999995</v>
      </c>
      <c r="E18" s="13">
        <v>4685295.24</v>
      </c>
      <c r="F18" s="9">
        <v>298</v>
      </c>
      <c r="G18" s="5">
        <v>14544.81</v>
      </c>
      <c r="H18" s="13">
        <v>1160188.5200000003</v>
      </c>
    </row>
    <row r="19" spans="1:8" x14ac:dyDescent="0.3">
      <c r="A19" s="4" t="s">
        <v>5</v>
      </c>
      <c r="B19" s="8" t="s">
        <v>100</v>
      </c>
      <c r="C19" s="9">
        <v>48</v>
      </c>
      <c r="D19" s="5">
        <v>14038.95</v>
      </c>
      <c r="E19" s="13">
        <v>1633320.5799999998</v>
      </c>
      <c r="F19" s="9">
        <v>34</v>
      </c>
      <c r="G19" s="5">
        <v>2693.31</v>
      </c>
      <c r="H19" s="13">
        <v>326194.06999999995</v>
      </c>
    </row>
    <row r="20" spans="1:8" x14ac:dyDescent="0.3">
      <c r="A20" s="4" t="s">
        <v>5</v>
      </c>
      <c r="B20" s="8" t="s">
        <v>101</v>
      </c>
      <c r="C20" s="9">
        <v>17</v>
      </c>
      <c r="D20" s="5">
        <v>2248.5</v>
      </c>
      <c r="E20" s="13">
        <v>222876.20999999993</v>
      </c>
      <c r="F20" s="9">
        <v>15</v>
      </c>
      <c r="G20" s="5">
        <v>312</v>
      </c>
      <c r="H20" s="13">
        <v>31119.809999999998</v>
      </c>
    </row>
    <row r="21" spans="1:8" x14ac:dyDescent="0.3">
      <c r="A21" s="4" t="s">
        <v>6</v>
      </c>
      <c r="B21" s="8" t="s">
        <v>99</v>
      </c>
      <c r="C21" s="9">
        <v>380</v>
      </c>
      <c r="D21" s="5">
        <v>86964.950000000026</v>
      </c>
      <c r="E21" s="13">
        <v>5660535.1499999873</v>
      </c>
      <c r="F21" s="9">
        <v>371</v>
      </c>
      <c r="G21" s="5">
        <v>28865.90000000002</v>
      </c>
      <c r="H21" s="13">
        <v>1952704.2099999997</v>
      </c>
    </row>
    <row r="22" spans="1:8" x14ac:dyDescent="0.3">
      <c r="A22" s="4" t="s">
        <v>6</v>
      </c>
      <c r="B22" s="8" t="s">
        <v>100</v>
      </c>
      <c r="C22" s="9">
        <v>33</v>
      </c>
      <c r="D22" s="5">
        <v>12365.08</v>
      </c>
      <c r="E22" s="13">
        <v>1256148.0299999996</v>
      </c>
      <c r="F22" s="9">
        <v>36</v>
      </c>
      <c r="G22" s="5">
        <v>2125.41</v>
      </c>
      <c r="H22" s="13">
        <v>227559.40999999992</v>
      </c>
    </row>
    <row r="23" spans="1:8" x14ac:dyDescent="0.3">
      <c r="A23" s="4" t="s">
        <v>6</v>
      </c>
      <c r="B23" s="8" t="s">
        <v>101</v>
      </c>
      <c r="C23" s="9">
        <v>2</v>
      </c>
      <c r="D23" s="5">
        <v>855.25</v>
      </c>
      <c r="E23" s="13">
        <v>93363.81</v>
      </c>
      <c r="F23" s="9">
        <v>4</v>
      </c>
      <c r="G23" s="5">
        <v>115.5</v>
      </c>
      <c r="H23" s="13">
        <v>13759.159999999998</v>
      </c>
    </row>
    <row r="24" spans="1:8" x14ac:dyDescent="0.3">
      <c r="A24" s="4" t="s">
        <v>7</v>
      </c>
      <c r="B24" s="8" t="s">
        <v>99</v>
      </c>
      <c r="C24" s="9">
        <v>185</v>
      </c>
      <c r="D24" s="5">
        <v>17625.339999999997</v>
      </c>
      <c r="E24" s="13">
        <v>1351821.81</v>
      </c>
      <c r="F24" s="9">
        <v>129</v>
      </c>
      <c r="G24" s="5">
        <v>7792.5299999999988</v>
      </c>
      <c r="H24" s="13">
        <v>601705.7100000002</v>
      </c>
    </row>
    <row r="25" spans="1:8" x14ac:dyDescent="0.3">
      <c r="A25" s="4" t="s">
        <v>7</v>
      </c>
      <c r="B25" s="8" t="s">
        <v>100</v>
      </c>
      <c r="C25" s="9">
        <v>24</v>
      </c>
      <c r="D25" s="5">
        <v>6064.5300000000007</v>
      </c>
      <c r="E25" s="13">
        <v>756431.62999999977</v>
      </c>
      <c r="F25" s="9">
        <v>22</v>
      </c>
      <c r="G25" s="5">
        <v>823.99</v>
      </c>
      <c r="H25" s="13">
        <v>105000.68000000001</v>
      </c>
    </row>
    <row r="26" spans="1:8" x14ac:dyDescent="0.3">
      <c r="A26" s="4" t="s">
        <v>7</v>
      </c>
      <c r="B26" s="8" t="s">
        <v>101</v>
      </c>
      <c r="C26" s="9">
        <v>9</v>
      </c>
      <c r="D26" s="5">
        <v>1094.75</v>
      </c>
      <c r="E26" s="13">
        <v>124115.91</v>
      </c>
      <c r="F26" s="9">
        <v>7</v>
      </c>
      <c r="G26" s="5">
        <v>120.67</v>
      </c>
      <c r="H26" s="13">
        <v>14797.079999999998</v>
      </c>
    </row>
    <row r="27" spans="1:8" x14ac:dyDescent="0.3">
      <c r="A27" s="4" t="s">
        <v>8</v>
      </c>
      <c r="B27" s="8" t="s">
        <v>99</v>
      </c>
      <c r="C27" s="9">
        <v>324</v>
      </c>
      <c r="D27" s="5">
        <v>38333.839999999997</v>
      </c>
      <c r="E27" s="13">
        <v>2721884.7200000007</v>
      </c>
      <c r="F27" s="9">
        <v>242</v>
      </c>
      <c r="G27" s="5">
        <v>15955.16</v>
      </c>
      <c r="H27" s="13">
        <v>1218454.6700000004</v>
      </c>
    </row>
    <row r="28" spans="1:8" x14ac:dyDescent="0.3">
      <c r="A28" s="4" t="s">
        <v>8</v>
      </c>
      <c r="B28" s="8" t="s">
        <v>100</v>
      </c>
      <c r="C28" s="9">
        <v>29</v>
      </c>
      <c r="D28" s="5">
        <v>7030.65</v>
      </c>
      <c r="E28" s="13">
        <v>736923.47999999986</v>
      </c>
      <c r="F28" s="9">
        <v>16</v>
      </c>
      <c r="G28" s="5">
        <v>1897.75</v>
      </c>
      <c r="H28" s="13">
        <v>203858.08</v>
      </c>
    </row>
    <row r="29" spans="1:8" x14ac:dyDescent="0.3">
      <c r="A29" s="4" t="s">
        <v>8</v>
      </c>
      <c r="B29" s="8" t="s">
        <v>101</v>
      </c>
      <c r="C29" s="9">
        <v>21</v>
      </c>
      <c r="D29" s="5">
        <v>4181.8</v>
      </c>
      <c r="E29" s="13">
        <v>367038.49000000005</v>
      </c>
      <c r="F29" s="9">
        <v>14</v>
      </c>
      <c r="G29" s="5">
        <v>1175</v>
      </c>
      <c r="H29" s="13">
        <v>101838.82</v>
      </c>
    </row>
    <row r="30" spans="1:8" x14ac:dyDescent="0.3">
      <c r="A30" s="4" t="s">
        <v>9</v>
      </c>
      <c r="B30" s="8" t="s">
        <v>99</v>
      </c>
      <c r="C30" s="9">
        <v>277</v>
      </c>
      <c r="D30" s="5">
        <v>42933.73000000001</v>
      </c>
      <c r="E30" s="13">
        <v>2975080.8100000015</v>
      </c>
      <c r="F30" s="9">
        <v>158</v>
      </c>
      <c r="G30" s="5">
        <v>9516.5499999999993</v>
      </c>
      <c r="H30" s="13">
        <v>633809.38999999978</v>
      </c>
    </row>
    <row r="31" spans="1:8" x14ac:dyDescent="0.3">
      <c r="A31" s="4" t="s">
        <v>9</v>
      </c>
      <c r="B31" s="8" t="s">
        <v>100</v>
      </c>
      <c r="C31" s="9">
        <v>28</v>
      </c>
      <c r="D31" s="5">
        <v>6084.5</v>
      </c>
      <c r="E31" s="13">
        <v>650919.81000000006</v>
      </c>
      <c r="F31" s="9">
        <v>12</v>
      </c>
      <c r="G31" s="5">
        <v>557.75</v>
      </c>
      <c r="H31" s="13">
        <v>69537.87000000001</v>
      </c>
    </row>
    <row r="32" spans="1:8" x14ac:dyDescent="0.3">
      <c r="A32" s="4" t="s">
        <v>9</v>
      </c>
      <c r="B32" s="8" t="s">
        <v>101</v>
      </c>
      <c r="C32" s="9">
        <v>11</v>
      </c>
      <c r="D32" s="5">
        <v>2301.75</v>
      </c>
      <c r="E32" s="13">
        <v>166122.42000000001</v>
      </c>
      <c r="F32" s="9">
        <v>5</v>
      </c>
      <c r="G32" s="5">
        <v>81</v>
      </c>
      <c r="H32" s="13">
        <v>5189.630000000001</v>
      </c>
    </row>
    <row r="33" spans="1:8" x14ac:dyDescent="0.3">
      <c r="A33" s="4" t="s">
        <v>10</v>
      </c>
      <c r="B33" s="8" t="s">
        <v>99</v>
      </c>
      <c r="C33" s="9">
        <v>320</v>
      </c>
      <c r="D33" s="5">
        <v>35870.67</v>
      </c>
      <c r="E33" s="13">
        <v>2440337.3000000007</v>
      </c>
      <c r="F33" s="9">
        <v>264</v>
      </c>
      <c r="G33" s="5">
        <v>16880.46</v>
      </c>
      <c r="H33" s="13">
        <v>1273704.5999999973</v>
      </c>
    </row>
    <row r="34" spans="1:8" x14ac:dyDescent="0.3">
      <c r="A34" s="4" t="s">
        <v>10</v>
      </c>
      <c r="B34" s="8" t="s">
        <v>100</v>
      </c>
      <c r="C34" s="9">
        <v>36</v>
      </c>
      <c r="D34" s="5">
        <v>5823.2699999999995</v>
      </c>
      <c r="E34" s="13">
        <v>620530.42999999993</v>
      </c>
      <c r="F34" s="9">
        <v>28</v>
      </c>
      <c r="G34" s="5">
        <v>1210.25</v>
      </c>
      <c r="H34" s="13">
        <v>133027.91999999995</v>
      </c>
    </row>
    <row r="35" spans="1:8" x14ac:dyDescent="0.3">
      <c r="A35" s="4" t="s">
        <v>10</v>
      </c>
      <c r="B35" s="8" t="s">
        <v>101</v>
      </c>
      <c r="C35" s="9">
        <v>1</v>
      </c>
      <c r="D35" s="5">
        <v>67.5</v>
      </c>
      <c r="E35" s="13">
        <v>7576.99</v>
      </c>
      <c r="F35" s="9">
        <v>1</v>
      </c>
      <c r="G35" s="5">
        <v>1.75</v>
      </c>
      <c r="H35" s="13">
        <v>83.99</v>
      </c>
    </row>
    <row r="36" spans="1:8" x14ac:dyDescent="0.3">
      <c r="A36" s="4" t="s">
        <v>11</v>
      </c>
      <c r="B36" s="8" t="s">
        <v>99</v>
      </c>
      <c r="C36" s="9">
        <v>20</v>
      </c>
      <c r="D36" s="5">
        <v>3206.25</v>
      </c>
      <c r="E36" s="13">
        <v>211093.19000000003</v>
      </c>
      <c r="F36" s="9">
        <v>14</v>
      </c>
      <c r="G36" s="5">
        <v>1304.75</v>
      </c>
      <c r="H36" s="13">
        <v>89451.500000000015</v>
      </c>
    </row>
    <row r="37" spans="1:8" x14ac:dyDescent="0.3">
      <c r="A37" s="4" t="s">
        <v>11</v>
      </c>
      <c r="B37" s="8" t="s">
        <v>100</v>
      </c>
      <c r="C37" s="9">
        <v>4</v>
      </c>
      <c r="D37" s="5">
        <v>1538.33</v>
      </c>
      <c r="E37" s="13">
        <v>163311.28000000003</v>
      </c>
      <c r="F37" s="9">
        <v>3</v>
      </c>
      <c r="G37" s="5">
        <v>82</v>
      </c>
      <c r="H37" s="13">
        <v>8633.77</v>
      </c>
    </row>
    <row r="38" spans="1:8" x14ac:dyDescent="0.3">
      <c r="A38" s="4" t="s">
        <v>12</v>
      </c>
      <c r="B38" s="8" t="s">
        <v>99</v>
      </c>
      <c r="C38" s="9">
        <v>371</v>
      </c>
      <c r="D38" s="5">
        <v>49503.489999999976</v>
      </c>
      <c r="E38" s="13">
        <v>3240135.2399999974</v>
      </c>
      <c r="F38" s="9">
        <v>353</v>
      </c>
      <c r="G38" s="5">
        <v>16451.009999999995</v>
      </c>
      <c r="H38" s="13">
        <v>1083461.1399999994</v>
      </c>
    </row>
    <row r="39" spans="1:8" x14ac:dyDescent="0.3">
      <c r="A39" s="4" t="s">
        <v>12</v>
      </c>
      <c r="B39" s="8" t="s">
        <v>100</v>
      </c>
      <c r="C39" s="9">
        <v>54</v>
      </c>
      <c r="D39" s="5">
        <v>9680.7900000000009</v>
      </c>
      <c r="E39" s="13">
        <v>977663.27999999991</v>
      </c>
      <c r="F39" s="9">
        <v>35</v>
      </c>
      <c r="G39" s="5">
        <v>1076.5</v>
      </c>
      <c r="H39" s="13">
        <v>101066.41</v>
      </c>
    </row>
    <row r="40" spans="1:8" x14ac:dyDescent="0.3">
      <c r="A40" s="4" t="s">
        <v>12</v>
      </c>
      <c r="B40" s="8" t="s">
        <v>101</v>
      </c>
      <c r="C40" s="9">
        <v>2</v>
      </c>
      <c r="D40" s="5">
        <v>253.25</v>
      </c>
      <c r="E40" s="13">
        <v>24209.29</v>
      </c>
      <c r="F40" s="9">
        <v>1</v>
      </c>
      <c r="G40" s="5">
        <v>4</v>
      </c>
      <c r="H40" s="13">
        <v>352.89</v>
      </c>
    </row>
    <row r="41" spans="1:8" x14ac:dyDescent="0.3">
      <c r="A41" s="4" t="s">
        <v>13</v>
      </c>
      <c r="B41" s="8" t="s">
        <v>99</v>
      </c>
      <c r="C41" s="9">
        <v>242</v>
      </c>
      <c r="D41" s="5">
        <v>35444.420000000013</v>
      </c>
      <c r="E41" s="13">
        <v>2331852.4899999974</v>
      </c>
      <c r="F41" s="9">
        <v>208</v>
      </c>
      <c r="G41" s="5">
        <v>16996.11</v>
      </c>
      <c r="H41" s="13">
        <v>1231789.5400000007</v>
      </c>
    </row>
    <row r="42" spans="1:8" x14ac:dyDescent="0.3">
      <c r="A42" s="4" t="s">
        <v>13</v>
      </c>
      <c r="B42" s="8" t="s">
        <v>100</v>
      </c>
      <c r="C42" s="9">
        <v>29</v>
      </c>
      <c r="D42" s="5">
        <v>7375.84</v>
      </c>
      <c r="E42" s="13">
        <v>801070.25999999989</v>
      </c>
      <c r="F42" s="9">
        <v>21</v>
      </c>
      <c r="G42" s="5">
        <v>2897.08</v>
      </c>
      <c r="H42" s="13">
        <v>333911.33999999997</v>
      </c>
    </row>
    <row r="43" spans="1:8" x14ac:dyDescent="0.3">
      <c r="A43" s="4" t="s">
        <v>13</v>
      </c>
      <c r="B43" s="8" t="s">
        <v>101</v>
      </c>
      <c r="C43" s="9">
        <v>1</v>
      </c>
      <c r="D43" s="5">
        <v>228</v>
      </c>
      <c r="E43" s="13">
        <v>34711.14</v>
      </c>
      <c r="F43" s="9">
        <v>0</v>
      </c>
      <c r="G43" s="5">
        <v>0</v>
      </c>
      <c r="H43" s="13">
        <v>0</v>
      </c>
    </row>
    <row r="44" spans="1:8" x14ac:dyDescent="0.3">
      <c r="A44" s="4" t="s">
        <v>14</v>
      </c>
      <c r="B44" s="8" t="s">
        <v>99</v>
      </c>
      <c r="C44" s="9">
        <v>547</v>
      </c>
      <c r="D44" s="5">
        <v>67525.41</v>
      </c>
      <c r="E44" s="13">
        <v>4306697.4600000056</v>
      </c>
      <c r="F44" s="9">
        <v>433</v>
      </c>
      <c r="G44" s="5">
        <v>13217.98</v>
      </c>
      <c r="H44" s="13">
        <v>788127.95999999938</v>
      </c>
    </row>
    <row r="45" spans="1:8" x14ac:dyDescent="0.3">
      <c r="A45" s="4" t="s">
        <v>14</v>
      </c>
      <c r="B45" s="8" t="s">
        <v>100</v>
      </c>
      <c r="C45" s="9">
        <v>68</v>
      </c>
      <c r="D45" s="5">
        <v>11454.82</v>
      </c>
      <c r="E45" s="13">
        <v>1117056.3899999992</v>
      </c>
      <c r="F45" s="9">
        <v>39</v>
      </c>
      <c r="G45" s="5">
        <v>1124</v>
      </c>
      <c r="H45" s="13">
        <v>105532.71000000002</v>
      </c>
    </row>
    <row r="46" spans="1:8" x14ac:dyDescent="0.3">
      <c r="A46" s="4" t="s">
        <v>14</v>
      </c>
      <c r="B46" s="8" t="s">
        <v>101</v>
      </c>
      <c r="C46" s="9">
        <v>1</v>
      </c>
      <c r="D46" s="5">
        <v>375</v>
      </c>
      <c r="E46" s="13">
        <v>58029.56</v>
      </c>
      <c r="F46" s="9">
        <v>1</v>
      </c>
      <c r="G46" s="5">
        <v>54</v>
      </c>
      <c r="H46" s="13">
        <v>8436.34</v>
      </c>
    </row>
    <row r="47" spans="1:8" x14ac:dyDescent="0.3">
      <c r="A47" s="4" t="s">
        <v>15</v>
      </c>
      <c r="B47" s="8" t="s">
        <v>99</v>
      </c>
      <c r="C47" s="9">
        <v>482</v>
      </c>
      <c r="D47" s="5">
        <v>72443.270000000019</v>
      </c>
      <c r="E47" s="13">
        <v>5893715.3300000029</v>
      </c>
      <c r="F47" s="9">
        <v>470</v>
      </c>
      <c r="G47" s="5">
        <v>34155.069999999992</v>
      </c>
      <c r="H47" s="13">
        <v>2299023.2699999996</v>
      </c>
    </row>
    <row r="48" spans="1:8" x14ac:dyDescent="0.3">
      <c r="A48" s="4" t="s">
        <v>15</v>
      </c>
      <c r="B48" s="8" t="s">
        <v>100</v>
      </c>
      <c r="C48" s="9">
        <v>53</v>
      </c>
      <c r="D48" s="5">
        <v>12832.76</v>
      </c>
      <c r="E48" s="13">
        <v>1560696.2900000005</v>
      </c>
      <c r="F48" s="9">
        <v>64</v>
      </c>
      <c r="G48" s="5">
        <v>4087.34</v>
      </c>
      <c r="H48" s="13">
        <v>375425.19999999995</v>
      </c>
    </row>
    <row r="49" spans="1:8" x14ac:dyDescent="0.3">
      <c r="A49" s="4" t="s">
        <v>15</v>
      </c>
      <c r="B49" s="8" t="s">
        <v>101</v>
      </c>
      <c r="C49" s="9">
        <v>2</v>
      </c>
      <c r="D49" s="5">
        <v>260.5</v>
      </c>
      <c r="E49" s="13">
        <v>42243.659999999996</v>
      </c>
      <c r="F49" s="9">
        <v>4</v>
      </c>
      <c r="G49" s="5">
        <v>160</v>
      </c>
      <c r="H49" s="13">
        <v>16494.36</v>
      </c>
    </row>
    <row r="50" spans="1:8" x14ac:dyDescent="0.3">
      <c r="A50" s="4" t="s">
        <v>16</v>
      </c>
      <c r="B50" s="8" t="s">
        <v>99</v>
      </c>
      <c r="C50" s="9">
        <v>478</v>
      </c>
      <c r="D50" s="5">
        <v>120190.07000000002</v>
      </c>
      <c r="E50" s="13">
        <v>10428071.720000012</v>
      </c>
      <c r="F50" s="9">
        <v>393</v>
      </c>
      <c r="G50" s="5">
        <v>23106.83</v>
      </c>
      <c r="H50" s="13">
        <v>1880493.9399999997</v>
      </c>
    </row>
    <row r="51" spans="1:8" x14ac:dyDescent="0.3">
      <c r="A51" s="4" t="s">
        <v>16</v>
      </c>
      <c r="B51" s="8" t="s">
        <v>100</v>
      </c>
      <c r="C51" s="9">
        <v>50</v>
      </c>
      <c r="D51" s="5">
        <v>15877.32</v>
      </c>
      <c r="E51" s="13">
        <v>2110112.9199999995</v>
      </c>
      <c r="F51" s="9">
        <v>41</v>
      </c>
      <c r="G51" s="5">
        <v>1552.8</v>
      </c>
      <c r="H51" s="13">
        <v>192443.60000000006</v>
      </c>
    </row>
    <row r="52" spans="1:8" x14ac:dyDescent="0.3">
      <c r="A52" s="4" t="s">
        <v>16</v>
      </c>
      <c r="B52" s="8" t="s">
        <v>101</v>
      </c>
      <c r="C52" s="9">
        <v>1</v>
      </c>
      <c r="D52" s="5">
        <v>192</v>
      </c>
      <c r="E52" s="13">
        <v>36512.880000000005</v>
      </c>
      <c r="F52" s="9">
        <v>1</v>
      </c>
      <c r="G52" s="5">
        <v>5</v>
      </c>
      <c r="H52" s="13">
        <v>795.6</v>
      </c>
    </row>
    <row r="53" spans="1:8" x14ac:dyDescent="0.3">
      <c r="A53" s="4" t="s">
        <v>17</v>
      </c>
      <c r="B53" s="8" t="s">
        <v>99</v>
      </c>
      <c r="C53" s="9">
        <v>427</v>
      </c>
      <c r="D53" s="5">
        <v>41741.450000000004</v>
      </c>
      <c r="E53" s="13">
        <v>3067774.349999994</v>
      </c>
      <c r="F53" s="9">
        <v>313</v>
      </c>
      <c r="G53" s="5">
        <v>10693.960000000001</v>
      </c>
      <c r="H53" s="13">
        <v>822907.82999999926</v>
      </c>
    </row>
    <row r="54" spans="1:8" x14ac:dyDescent="0.3">
      <c r="A54" s="4" t="s">
        <v>17</v>
      </c>
      <c r="B54" s="8" t="s">
        <v>100</v>
      </c>
      <c r="C54" s="9">
        <v>33</v>
      </c>
      <c r="D54" s="5">
        <v>2951</v>
      </c>
      <c r="E54" s="13">
        <v>320560.1599999998</v>
      </c>
      <c r="F54" s="9">
        <v>13</v>
      </c>
      <c r="G54" s="5">
        <v>368.17</v>
      </c>
      <c r="H54" s="13">
        <v>39724.579999999994</v>
      </c>
    </row>
    <row r="55" spans="1:8" x14ac:dyDescent="0.3">
      <c r="A55" s="4" t="s">
        <v>17</v>
      </c>
      <c r="B55" s="8" t="s">
        <v>101</v>
      </c>
      <c r="C55" s="9">
        <v>21</v>
      </c>
      <c r="D55" s="5">
        <v>1893.7999999999997</v>
      </c>
      <c r="E55" s="13">
        <v>170692.86999999997</v>
      </c>
      <c r="F55" s="9">
        <v>11</v>
      </c>
      <c r="G55" s="5">
        <v>162.17000000000002</v>
      </c>
      <c r="H55" s="13">
        <v>10196.42</v>
      </c>
    </row>
    <row r="56" spans="1:8" x14ac:dyDescent="0.3">
      <c r="A56" s="4" t="s">
        <v>18</v>
      </c>
      <c r="B56" s="8" t="s">
        <v>99</v>
      </c>
      <c r="C56" s="9">
        <v>375</v>
      </c>
      <c r="D56" s="5">
        <v>78557.650000000023</v>
      </c>
      <c r="E56" s="13">
        <v>5763799.2800000077</v>
      </c>
      <c r="F56" s="9">
        <v>322</v>
      </c>
      <c r="G56" s="5">
        <v>38004.549999999996</v>
      </c>
      <c r="H56" s="13">
        <v>1990308.8800000011</v>
      </c>
    </row>
    <row r="57" spans="1:8" x14ac:dyDescent="0.3">
      <c r="A57" s="4" t="s">
        <v>18</v>
      </c>
      <c r="B57" s="8" t="s">
        <v>100</v>
      </c>
      <c r="C57" s="9">
        <v>31</v>
      </c>
      <c r="D57" s="5">
        <v>12596.6</v>
      </c>
      <c r="E57" s="13">
        <v>1330792.5200000005</v>
      </c>
      <c r="F57" s="9">
        <v>29</v>
      </c>
      <c r="G57" s="5">
        <v>5460.09</v>
      </c>
      <c r="H57" s="13">
        <v>386207.1100000001</v>
      </c>
    </row>
    <row r="58" spans="1:8" x14ac:dyDescent="0.3">
      <c r="A58" s="4" t="s">
        <v>18</v>
      </c>
      <c r="B58" s="8" t="s">
        <v>101</v>
      </c>
      <c r="C58" s="9">
        <v>8</v>
      </c>
      <c r="D58" s="5">
        <v>1788.25</v>
      </c>
      <c r="E58" s="13">
        <v>193513.45000000004</v>
      </c>
      <c r="F58" s="9">
        <v>7</v>
      </c>
      <c r="G58" s="5">
        <v>563.5</v>
      </c>
      <c r="H58" s="13">
        <v>39926.79</v>
      </c>
    </row>
    <row r="59" spans="1:8" x14ac:dyDescent="0.3">
      <c r="A59" s="4" t="s">
        <v>19</v>
      </c>
      <c r="B59" s="8" t="s">
        <v>99</v>
      </c>
      <c r="C59" s="9">
        <v>277</v>
      </c>
      <c r="D59" s="5">
        <v>34882.130000000005</v>
      </c>
      <c r="E59" s="13">
        <v>2395652.96</v>
      </c>
      <c r="F59" s="9">
        <v>178</v>
      </c>
      <c r="G59" s="5">
        <v>9641.83</v>
      </c>
      <c r="H59" s="13">
        <v>740942.08000000042</v>
      </c>
    </row>
    <row r="60" spans="1:8" x14ac:dyDescent="0.3">
      <c r="A60" s="4" t="s">
        <v>19</v>
      </c>
      <c r="B60" s="8" t="s">
        <v>100</v>
      </c>
      <c r="C60" s="9">
        <v>34</v>
      </c>
      <c r="D60" s="5">
        <v>6521.84</v>
      </c>
      <c r="E60" s="13">
        <v>642032.7699999999</v>
      </c>
      <c r="F60" s="9">
        <v>31</v>
      </c>
      <c r="G60" s="5">
        <v>1131.42</v>
      </c>
      <c r="H60" s="13">
        <v>114777.42</v>
      </c>
    </row>
    <row r="61" spans="1:8" x14ac:dyDescent="0.3">
      <c r="A61" s="4" t="s">
        <v>19</v>
      </c>
      <c r="B61" s="8" t="s">
        <v>101</v>
      </c>
      <c r="C61" s="9">
        <v>2</v>
      </c>
      <c r="D61" s="5">
        <v>277.5</v>
      </c>
      <c r="E61" s="13">
        <v>28023.02</v>
      </c>
      <c r="F61" s="9">
        <v>2</v>
      </c>
      <c r="G61" s="5">
        <v>34</v>
      </c>
      <c r="H61" s="13">
        <v>3253.04</v>
      </c>
    </row>
    <row r="62" spans="1:8" x14ac:dyDescent="0.3">
      <c r="A62" s="4" t="s">
        <v>20</v>
      </c>
      <c r="B62" s="8" t="s">
        <v>99</v>
      </c>
      <c r="C62" s="9">
        <v>604</v>
      </c>
      <c r="D62" s="5">
        <v>67350.990000000005</v>
      </c>
      <c r="E62" s="13">
        <v>4713371.1099999957</v>
      </c>
      <c r="F62" s="9">
        <v>246</v>
      </c>
      <c r="G62" s="5">
        <v>11547.48</v>
      </c>
      <c r="H62" s="13">
        <v>737370.82999999903</v>
      </c>
    </row>
    <row r="63" spans="1:8" x14ac:dyDescent="0.3">
      <c r="A63" s="4" t="s">
        <v>20</v>
      </c>
      <c r="B63" s="8" t="s">
        <v>100</v>
      </c>
      <c r="C63" s="9">
        <v>47</v>
      </c>
      <c r="D63" s="5">
        <v>9075.16</v>
      </c>
      <c r="E63" s="13">
        <v>1074508.3500000003</v>
      </c>
      <c r="F63" s="9">
        <v>14</v>
      </c>
      <c r="G63" s="5">
        <v>403.25</v>
      </c>
      <c r="H63" s="13">
        <v>50982.15</v>
      </c>
    </row>
    <row r="64" spans="1:8" x14ac:dyDescent="0.3">
      <c r="A64" s="4" t="s">
        <v>20</v>
      </c>
      <c r="B64" s="8" t="s">
        <v>101</v>
      </c>
      <c r="C64" s="9">
        <v>4</v>
      </c>
      <c r="D64" s="5">
        <v>383.08</v>
      </c>
      <c r="E64" s="13">
        <v>51775.67</v>
      </c>
      <c r="F64" s="9">
        <v>1</v>
      </c>
      <c r="G64" s="5">
        <v>3</v>
      </c>
      <c r="H64" s="13">
        <v>207.11</v>
      </c>
    </row>
    <row r="65" spans="1:8" x14ac:dyDescent="0.3">
      <c r="A65" s="4" t="s">
        <v>21</v>
      </c>
      <c r="B65" s="8" t="s">
        <v>99</v>
      </c>
      <c r="C65" s="9">
        <v>350</v>
      </c>
      <c r="D65" s="5">
        <v>45095.660000000011</v>
      </c>
      <c r="E65" s="13">
        <v>3333177.4300000044</v>
      </c>
      <c r="F65" s="9">
        <v>350</v>
      </c>
      <c r="G65" s="5">
        <v>15776.01</v>
      </c>
      <c r="H65" s="13">
        <v>975380.98999999953</v>
      </c>
    </row>
    <row r="66" spans="1:8" x14ac:dyDescent="0.3">
      <c r="A66" s="4" t="s">
        <v>21</v>
      </c>
      <c r="B66" s="8" t="s">
        <v>100</v>
      </c>
      <c r="C66" s="9">
        <v>38</v>
      </c>
      <c r="D66" s="5">
        <v>7749.58</v>
      </c>
      <c r="E66" s="13">
        <v>851287.03000000038</v>
      </c>
      <c r="F66" s="9">
        <v>40</v>
      </c>
      <c r="G66" s="5">
        <v>1446.49</v>
      </c>
      <c r="H66" s="13">
        <v>132526.59000000003</v>
      </c>
    </row>
    <row r="67" spans="1:8" x14ac:dyDescent="0.3">
      <c r="A67" s="4" t="s">
        <v>21</v>
      </c>
      <c r="B67" s="8" t="s">
        <v>101</v>
      </c>
      <c r="C67" s="9">
        <v>4</v>
      </c>
      <c r="D67" s="5">
        <v>234</v>
      </c>
      <c r="E67" s="13">
        <v>30590.69</v>
      </c>
      <c r="F67" s="9">
        <v>2</v>
      </c>
      <c r="G67" s="5">
        <v>72</v>
      </c>
      <c r="H67" s="13">
        <v>9327.43</v>
      </c>
    </row>
    <row r="68" spans="1:8" x14ac:dyDescent="0.3">
      <c r="A68" s="4" t="s">
        <v>22</v>
      </c>
      <c r="B68" s="8" t="s">
        <v>99</v>
      </c>
      <c r="C68" s="9">
        <v>347</v>
      </c>
      <c r="D68" s="5">
        <v>39547.129999999997</v>
      </c>
      <c r="E68" s="13">
        <v>2576377.1399999983</v>
      </c>
      <c r="F68" s="9">
        <v>243</v>
      </c>
      <c r="G68" s="5">
        <v>10427.180000000002</v>
      </c>
      <c r="H68" s="13">
        <v>800015.29000000039</v>
      </c>
    </row>
    <row r="69" spans="1:8" x14ac:dyDescent="0.3">
      <c r="A69" s="4" t="s">
        <v>22</v>
      </c>
      <c r="B69" s="8" t="s">
        <v>100</v>
      </c>
      <c r="C69" s="9">
        <v>40</v>
      </c>
      <c r="D69" s="5">
        <v>7001.83</v>
      </c>
      <c r="E69" s="13">
        <v>739266.44</v>
      </c>
      <c r="F69" s="9">
        <v>24</v>
      </c>
      <c r="G69" s="5">
        <v>690.42</v>
      </c>
      <c r="H69" s="13">
        <v>79231.69</v>
      </c>
    </row>
    <row r="70" spans="1:8" x14ac:dyDescent="0.3">
      <c r="A70" s="4" t="s">
        <v>22</v>
      </c>
      <c r="B70" s="8" t="s">
        <v>101</v>
      </c>
      <c r="C70" s="9">
        <v>4</v>
      </c>
      <c r="D70" s="5">
        <v>1010.75</v>
      </c>
      <c r="E70" s="13">
        <v>128644.32999999999</v>
      </c>
      <c r="F70" s="9">
        <v>7</v>
      </c>
      <c r="G70" s="5">
        <v>244.92000000000002</v>
      </c>
      <c r="H70" s="13">
        <v>30955.249999999996</v>
      </c>
    </row>
    <row r="71" spans="1:8" x14ac:dyDescent="0.3">
      <c r="A71" s="4" t="s">
        <v>23</v>
      </c>
      <c r="B71" s="8" t="s">
        <v>99</v>
      </c>
      <c r="C71" s="9">
        <v>7</v>
      </c>
      <c r="D71" s="5">
        <v>352.25</v>
      </c>
      <c r="E71" s="13">
        <v>22229.850000000002</v>
      </c>
      <c r="F71" s="9">
        <v>1</v>
      </c>
      <c r="G71" s="5">
        <v>1.5</v>
      </c>
      <c r="H71" s="13">
        <v>78.759999999999991</v>
      </c>
    </row>
    <row r="72" spans="1:8" x14ac:dyDescent="0.3">
      <c r="A72" s="4" t="s">
        <v>24</v>
      </c>
      <c r="B72" s="8" t="s">
        <v>99</v>
      </c>
      <c r="C72" s="9">
        <v>300</v>
      </c>
      <c r="D72" s="5">
        <v>17629.35999999999</v>
      </c>
      <c r="E72" s="13">
        <v>1230965.5900000001</v>
      </c>
      <c r="F72" s="9">
        <v>210</v>
      </c>
      <c r="G72" s="5">
        <v>5070.76</v>
      </c>
      <c r="H72" s="13">
        <v>384990.42000000033</v>
      </c>
    </row>
    <row r="73" spans="1:8" x14ac:dyDescent="0.3">
      <c r="A73" s="4" t="s">
        <v>24</v>
      </c>
      <c r="B73" s="8" t="s">
        <v>100</v>
      </c>
      <c r="C73" s="9">
        <v>29</v>
      </c>
      <c r="D73" s="5">
        <v>3562.17</v>
      </c>
      <c r="E73" s="13">
        <v>416834.89999999991</v>
      </c>
      <c r="F73" s="9">
        <v>18</v>
      </c>
      <c r="G73" s="5">
        <v>1693.16</v>
      </c>
      <c r="H73" s="13">
        <v>186221.37999999998</v>
      </c>
    </row>
    <row r="74" spans="1:8" x14ac:dyDescent="0.3">
      <c r="A74" s="4" t="s">
        <v>24</v>
      </c>
      <c r="B74" s="8" t="s">
        <v>101</v>
      </c>
      <c r="C74" s="9">
        <v>35</v>
      </c>
      <c r="D74" s="5">
        <v>4110.33</v>
      </c>
      <c r="E74" s="13">
        <v>390661.85</v>
      </c>
      <c r="F74" s="9">
        <v>25</v>
      </c>
      <c r="G74" s="5">
        <v>822.56000000000006</v>
      </c>
      <c r="H74" s="13">
        <v>87158.40999999996</v>
      </c>
    </row>
    <row r="75" spans="1:8" x14ac:dyDescent="0.3">
      <c r="A75" s="4" t="s">
        <v>25</v>
      </c>
      <c r="B75" s="8" t="s">
        <v>99</v>
      </c>
      <c r="C75" s="9">
        <v>126</v>
      </c>
      <c r="D75" s="5">
        <v>13478.57</v>
      </c>
      <c r="E75" s="13">
        <v>981749.65</v>
      </c>
      <c r="F75" s="9">
        <v>57</v>
      </c>
      <c r="G75" s="5">
        <v>2371.5500000000002</v>
      </c>
      <c r="H75" s="13">
        <v>196339.31000000003</v>
      </c>
    </row>
    <row r="76" spans="1:8" x14ac:dyDescent="0.3">
      <c r="A76" s="4" t="s">
        <v>25</v>
      </c>
      <c r="B76" s="8" t="s">
        <v>100</v>
      </c>
      <c r="C76" s="9">
        <v>11</v>
      </c>
      <c r="D76" s="5">
        <v>1955.95</v>
      </c>
      <c r="E76" s="13">
        <v>206871.87000000005</v>
      </c>
      <c r="F76" s="9">
        <v>3</v>
      </c>
      <c r="G76" s="5">
        <v>58.5</v>
      </c>
      <c r="H76" s="13">
        <v>6406.4299999999994</v>
      </c>
    </row>
    <row r="77" spans="1:8" x14ac:dyDescent="0.3">
      <c r="A77" s="4" t="s">
        <v>26</v>
      </c>
      <c r="B77" s="8" t="s">
        <v>99</v>
      </c>
      <c r="C77" s="9">
        <v>229</v>
      </c>
      <c r="D77" s="5">
        <v>20390.310000000001</v>
      </c>
      <c r="E77" s="13">
        <v>1358736.6300000011</v>
      </c>
      <c r="F77" s="9">
        <v>76</v>
      </c>
      <c r="G77" s="5">
        <v>2931.42</v>
      </c>
      <c r="H77" s="13">
        <v>174951.41000000009</v>
      </c>
    </row>
    <row r="78" spans="1:8" x14ac:dyDescent="0.3">
      <c r="A78" s="4" t="s">
        <v>26</v>
      </c>
      <c r="B78" s="8" t="s">
        <v>100</v>
      </c>
      <c r="C78" s="9">
        <v>28</v>
      </c>
      <c r="D78" s="5">
        <v>2695.83</v>
      </c>
      <c r="E78" s="13">
        <v>270914.38000000012</v>
      </c>
      <c r="F78" s="9">
        <v>1</v>
      </c>
      <c r="G78" s="5">
        <v>4.5</v>
      </c>
      <c r="H78" s="13">
        <v>434.53</v>
      </c>
    </row>
    <row r="79" spans="1:8" x14ac:dyDescent="0.3">
      <c r="A79" s="4" t="s">
        <v>26</v>
      </c>
      <c r="B79" s="8" t="s">
        <v>101</v>
      </c>
      <c r="C79" s="9">
        <v>1</v>
      </c>
      <c r="D79" s="5">
        <v>174</v>
      </c>
      <c r="E79" s="13">
        <v>26853.73</v>
      </c>
      <c r="F79" s="9">
        <v>0</v>
      </c>
      <c r="G79" s="5">
        <v>0</v>
      </c>
      <c r="H79" s="13">
        <v>0</v>
      </c>
    </row>
    <row r="80" spans="1:8" x14ac:dyDescent="0.3">
      <c r="A80" s="4" t="s">
        <v>27</v>
      </c>
      <c r="B80" s="8" t="s">
        <v>99</v>
      </c>
      <c r="C80" s="9">
        <v>5</v>
      </c>
      <c r="D80" s="5">
        <v>619.67000000000007</v>
      </c>
      <c r="E80" s="13">
        <v>58150.74</v>
      </c>
      <c r="F80" s="9">
        <v>2</v>
      </c>
      <c r="G80" s="5">
        <v>16.75</v>
      </c>
      <c r="H80" s="13">
        <v>1389.42</v>
      </c>
    </row>
    <row r="81" spans="1:8" x14ac:dyDescent="0.3">
      <c r="A81" s="4" t="s">
        <v>27</v>
      </c>
      <c r="B81" s="8" t="s">
        <v>101</v>
      </c>
      <c r="C81" s="9">
        <v>1</v>
      </c>
      <c r="D81" s="5">
        <v>116.5</v>
      </c>
      <c r="E81" s="13">
        <v>10481.69</v>
      </c>
      <c r="F81" s="9">
        <v>1</v>
      </c>
      <c r="G81" s="5">
        <v>24.75</v>
      </c>
      <c r="H81" s="13">
        <v>2768.4200000000005</v>
      </c>
    </row>
    <row r="82" spans="1:8" x14ac:dyDescent="0.3">
      <c r="A82" s="4" t="s">
        <v>28</v>
      </c>
      <c r="B82" s="8" t="s">
        <v>99</v>
      </c>
      <c r="C82" s="9">
        <v>64</v>
      </c>
      <c r="D82" s="5">
        <v>6774.04</v>
      </c>
      <c r="E82" s="13">
        <v>439099.82</v>
      </c>
      <c r="F82" s="9">
        <v>54</v>
      </c>
      <c r="G82" s="5">
        <v>2660.18</v>
      </c>
      <c r="H82" s="13">
        <v>150738.72000000003</v>
      </c>
    </row>
    <row r="83" spans="1:8" x14ac:dyDescent="0.3">
      <c r="A83" s="4" t="s">
        <v>28</v>
      </c>
      <c r="B83" s="8" t="s">
        <v>100</v>
      </c>
      <c r="C83" s="9">
        <v>49</v>
      </c>
      <c r="D83" s="5">
        <v>9847.36</v>
      </c>
      <c r="E83" s="13">
        <v>881643.08999999985</v>
      </c>
      <c r="F83" s="9">
        <v>26</v>
      </c>
      <c r="G83" s="5">
        <v>3007.75</v>
      </c>
      <c r="H83" s="13">
        <v>214977.19999999995</v>
      </c>
    </row>
    <row r="84" spans="1:8" x14ac:dyDescent="0.3">
      <c r="A84" s="4" t="s">
        <v>28</v>
      </c>
      <c r="B84" s="8" t="s">
        <v>101</v>
      </c>
      <c r="C84" s="9">
        <v>6</v>
      </c>
      <c r="D84" s="5">
        <v>2188.5</v>
      </c>
      <c r="E84" s="13">
        <v>273765.33</v>
      </c>
      <c r="F84" s="9">
        <v>5</v>
      </c>
      <c r="G84" s="5">
        <v>802.25</v>
      </c>
      <c r="H84" s="13">
        <v>110809.73000000001</v>
      </c>
    </row>
    <row r="85" spans="1:8" x14ac:dyDescent="0.3">
      <c r="A85" s="4" t="s">
        <v>29</v>
      </c>
      <c r="B85" s="8" t="s">
        <v>99</v>
      </c>
      <c r="C85" s="9">
        <v>21</v>
      </c>
      <c r="D85" s="5">
        <v>4335.29</v>
      </c>
      <c r="E85" s="13">
        <v>275311.03999999986</v>
      </c>
      <c r="F85" s="9">
        <v>16</v>
      </c>
      <c r="G85" s="5">
        <v>990.85</v>
      </c>
      <c r="H85" s="13">
        <v>56930.149999999987</v>
      </c>
    </row>
    <row r="86" spans="1:8" x14ac:dyDescent="0.3">
      <c r="A86" s="4" t="s">
        <v>29</v>
      </c>
      <c r="B86" s="8" t="s">
        <v>100</v>
      </c>
      <c r="C86" s="9">
        <v>7</v>
      </c>
      <c r="D86" s="5">
        <v>3412.3599999999997</v>
      </c>
      <c r="E86" s="13">
        <v>299653.39999999997</v>
      </c>
      <c r="F86" s="9">
        <v>7</v>
      </c>
      <c r="G86" s="5">
        <v>1241.83</v>
      </c>
      <c r="H86" s="13">
        <v>98189.15</v>
      </c>
    </row>
    <row r="87" spans="1:8" x14ac:dyDescent="0.3">
      <c r="A87" s="4" t="s">
        <v>29</v>
      </c>
      <c r="B87" s="8" t="s">
        <v>101</v>
      </c>
      <c r="C87" s="9">
        <v>12</v>
      </c>
      <c r="D87" s="5">
        <v>1959.9999999999998</v>
      </c>
      <c r="E87" s="13">
        <v>113159.66999999993</v>
      </c>
      <c r="F87" s="9">
        <v>13</v>
      </c>
      <c r="G87" s="5">
        <v>409.75</v>
      </c>
      <c r="H87" s="13">
        <v>20373.760000000006</v>
      </c>
    </row>
    <row r="88" spans="1:8" x14ac:dyDescent="0.3">
      <c r="A88" s="4" t="s">
        <v>30</v>
      </c>
      <c r="B88" s="8" t="s">
        <v>99</v>
      </c>
      <c r="C88" s="9">
        <v>51</v>
      </c>
      <c r="D88" s="5">
        <v>9383.76</v>
      </c>
      <c r="E88" s="13">
        <v>166375.44</v>
      </c>
      <c r="F88" s="9">
        <v>43</v>
      </c>
      <c r="G88" s="5">
        <v>6978.7699999999995</v>
      </c>
      <c r="H88" s="13">
        <v>116138.58</v>
      </c>
    </row>
    <row r="89" spans="1:8" x14ac:dyDescent="0.3">
      <c r="A89" s="4" t="s">
        <v>30</v>
      </c>
      <c r="B89" s="8" t="s">
        <v>100</v>
      </c>
      <c r="C89" s="9">
        <v>13</v>
      </c>
      <c r="D89" s="5">
        <v>2572.8399999999997</v>
      </c>
      <c r="E89" s="13">
        <v>93442.950000000012</v>
      </c>
      <c r="F89" s="9">
        <v>9</v>
      </c>
      <c r="G89" s="5">
        <v>1275.9199999999998</v>
      </c>
      <c r="H89" s="13">
        <v>16210.959999999997</v>
      </c>
    </row>
    <row r="90" spans="1:8" x14ac:dyDescent="0.3">
      <c r="A90" s="4" t="s">
        <v>30</v>
      </c>
      <c r="B90" s="8" t="s">
        <v>101</v>
      </c>
      <c r="C90" s="9">
        <v>3</v>
      </c>
      <c r="D90" s="5">
        <v>1036.93</v>
      </c>
      <c r="E90" s="13">
        <v>32913</v>
      </c>
      <c r="F90" s="9">
        <v>2</v>
      </c>
      <c r="G90" s="5">
        <v>476</v>
      </c>
      <c r="H90" s="13">
        <v>3295.9100000000003</v>
      </c>
    </row>
    <row r="91" spans="1:8" x14ac:dyDescent="0.3">
      <c r="A91" s="4" t="s">
        <v>31</v>
      </c>
      <c r="B91" s="8" t="s">
        <v>99</v>
      </c>
      <c r="C91" s="9">
        <v>25</v>
      </c>
      <c r="D91" s="5">
        <v>4371.83</v>
      </c>
      <c r="E91" s="13">
        <v>83848.990000000005</v>
      </c>
      <c r="F91" s="9">
        <v>32</v>
      </c>
      <c r="G91" s="5">
        <v>4173.8899999999994</v>
      </c>
      <c r="H91" s="13">
        <v>21552.719999999998</v>
      </c>
    </row>
    <row r="92" spans="1:8" x14ac:dyDescent="0.3">
      <c r="A92" s="4" t="s">
        <v>31</v>
      </c>
      <c r="B92" s="8" t="s">
        <v>100</v>
      </c>
      <c r="C92" s="9">
        <v>6</v>
      </c>
      <c r="D92" s="5">
        <v>1925.8300000000002</v>
      </c>
      <c r="E92" s="13">
        <v>81796.469999999987</v>
      </c>
      <c r="F92" s="9">
        <v>6</v>
      </c>
      <c r="G92" s="5">
        <v>1255.6600000000001</v>
      </c>
      <c r="H92" s="13">
        <v>14753.47</v>
      </c>
    </row>
    <row r="93" spans="1:8" x14ac:dyDescent="0.3">
      <c r="A93" s="4" t="s">
        <v>31</v>
      </c>
      <c r="B93" s="8" t="s">
        <v>101</v>
      </c>
      <c r="C93" s="9">
        <v>2</v>
      </c>
      <c r="D93" s="5">
        <v>339.75</v>
      </c>
      <c r="E93" s="13">
        <v>7682.7199999999993</v>
      </c>
      <c r="F93" s="9">
        <v>2</v>
      </c>
      <c r="G93" s="5">
        <v>213</v>
      </c>
      <c r="H93" s="13">
        <v>2104.2600000000002</v>
      </c>
    </row>
    <row r="94" spans="1:8" x14ac:dyDescent="0.3">
      <c r="A94" s="4" t="s">
        <v>32</v>
      </c>
      <c r="B94" s="8" t="s">
        <v>99</v>
      </c>
      <c r="C94" s="9">
        <v>282</v>
      </c>
      <c r="D94" s="5">
        <v>26700.190000000002</v>
      </c>
      <c r="E94" s="13">
        <v>1889041.679999999</v>
      </c>
      <c r="F94" s="9">
        <v>63</v>
      </c>
      <c r="G94" s="5">
        <v>1607.2699999999998</v>
      </c>
      <c r="H94" s="13">
        <v>104335.87000000002</v>
      </c>
    </row>
    <row r="95" spans="1:8" x14ac:dyDescent="0.3">
      <c r="A95" s="4" t="s">
        <v>32</v>
      </c>
      <c r="B95" s="8" t="s">
        <v>100</v>
      </c>
      <c r="C95" s="9">
        <v>33</v>
      </c>
      <c r="D95" s="5">
        <v>4790.25</v>
      </c>
      <c r="E95" s="13">
        <v>540412.37000000011</v>
      </c>
      <c r="F95" s="9">
        <v>8</v>
      </c>
      <c r="G95" s="5">
        <v>61</v>
      </c>
      <c r="H95" s="13">
        <v>6431.0599999999995</v>
      </c>
    </row>
    <row r="96" spans="1:8" x14ac:dyDescent="0.3">
      <c r="A96" s="4" t="s">
        <v>32</v>
      </c>
      <c r="B96" s="8" t="s">
        <v>101</v>
      </c>
      <c r="C96" s="9">
        <v>2</v>
      </c>
      <c r="D96" s="5">
        <v>323</v>
      </c>
      <c r="E96" s="13">
        <v>46735.770000000004</v>
      </c>
      <c r="F96" s="9">
        <v>1</v>
      </c>
      <c r="G96" s="5">
        <v>102</v>
      </c>
      <c r="H96" s="13">
        <v>16616.759999999998</v>
      </c>
    </row>
    <row r="97" spans="1:8" x14ac:dyDescent="0.3">
      <c r="A97" s="4" t="s">
        <v>33</v>
      </c>
      <c r="B97" s="8" t="s">
        <v>99</v>
      </c>
      <c r="C97" s="9">
        <v>48</v>
      </c>
      <c r="D97" s="5">
        <v>3988.41</v>
      </c>
      <c r="E97" s="13">
        <v>296424.26000000013</v>
      </c>
      <c r="F97" s="9">
        <v>22</v>
      </c>
      <c r="G97" s="5">
        <v>1349.05</v>
      </c>
      <c r="H97" s="13">
        <v>66566.790000000023</v>
      </c>
    </row>
    <row r="98" spans="1:8" x14ac:dyDescent="0.3">
      <c r="A98" s="4" t="s">
        <v>33</v>
      </c>
      <c r="B98" s="8" t="s">
        <v>100</v>
      </c>
      <c r="C98" s="9">
        <v>5</v>
      </c>
      <c r="D98" s="5">
        <v>559</v>
      </c>
      <c r="E98" s="13">
        <v>51374.74</v>
      </c>
      <c r="F98" s="9">
        <v>1</v>
      </c>
      <c r="G98" s="5">
        <v>51</v>
      </c>
      <c r="H98" s="13">
        <v>5899.46</v>
      </c>
    </row>
    <row r="99" spans="1:8" x14ac:dyDescent="0.3">
      <c r="A99" s="4" t="s">
        <v>33</v>
      </c>
      <c r="B99" s="8" t="s">
        <v>101</v>
      </c>
      <c r="C99" s="9">
        <v>1</v>
      </c>
      <c r="D99" s="5">
        <v>139</v>
      </c>
      <c r="E99" s="13">
        <v>18210.39</v>
      </c>
      <c r="F99" s="9">
        <v>0</v>
      </c>
      <c r="G99" s="5">
        <v>0</v>
      </c>
      <c r="H99" s="13">
        <v>0</v>
      </c>
    </row>
    <row r="100" spans="1:8" x14ac:dyDescent="0.3">
      <c r="A100" s="4" t="s">
        <v>34</v>
      </c>
      <c r="B100" s="8" t="s">
        <v>99</v>
      </c>
      <c r="C100" s="9">
        <v>61</v>
      </c>
      <c r="D100" s="5">
        <v>4443.28</v>
      </c>
      <c r="E100" s="13">
        <v>273764.89000000013</v>
      </c>
      <c r="F100" s="9">
        <v>22</v>
      </c>
      <c r="G100" s="5">
        <v>352.38</v>
      </c>
      <c r="H100" s="13">
        <v>26002.019999999997</v>
      </c>
    </row>
    <row r="101" spans="1:8" x14ac:dyDescent="0.3">
      <c r="A101" s="4" t="s">
        <v>34</v>
      </c>
      <c r="B101" s="8" t="s">
        <v>100</v>
      </c>
      <c r="C101" s="9">
        <v>14</v>
      </c>
      <c r="D101" s="5">
        <v>1235.75</v>
      </c>
      <c r="E101" s="13">
        <v>57745.21</v>
      </c>
      <c r="F101" s="9">
        <v>10</v>
      </c>
      <c r="G101" s="5">
        <v>560.91</v>
      </c>
      <c r="H101" s="13">
        <v>8878.18</v>
      </c>
    </row>
    <row r="102" spans="1:8" x14ac:dyDescent="0.3">
      <c r="A102" s="4" t="s">
        <v>34</v>
      </c>
      <c r="B102" s="8" t="s">
        <v>101</v>
      </c>
      <c r="C102" s="9">
        <v>2</v>
      </c>
      <c r="D102" s="5">
        <v>285.5</v>
      </c>
      <c r="E102" s="13">
        <v>12320.34</v>
      </c>
      <c r="F102" s="9">
        <v>1</v>
      </c>
      <c r="G102" s="5">
        <v>0</v>
      </c>
      <c r="H102" s="13">
        <v>0.01</v>
      </c>
    </row>
    <row r="103" spans="1:8" x14ac:dyDescent="0.3">
      <c r="A103" s="4" t="s">
        <v>35</v>
      </c>
      <c r="B103" s="8" t="s">
        <v>99</v>
      </c>
      <c r="C103" s="9">
        <v>47</v>
      </c>
      <c r="D103" s="5">
        <v>4532.46</v>
      </c>
      <c r="E103" s="13">
        <v>349092.82000000007</v>
      </c>
      <c r="F103" s="9">
        <v>33</v>
      </c>
      <c r="G103" s="5">
        <v>2447.0999999999995</v>
      </c>
      <c r="H103" s="13">
        <v>154794.81000000014</v>
      </c>
    </row>
    <row r="104" spans="1:8" x14ac:dyDescent="0.3">
      <c r="A104" s="4" t="s">
        <v>35</v>
      </c>
      <c r="B104" s="8" t="s">
        <v>100</v>
      </c>
      <c r="C104" s="9">
        <v>6</v>
      </c>
      <c r="D104" s="5">
        <v>1306.75</v>
      </c>
      <c r="E104" s="13">
        <v>174218.69</v>
      </c>
      <c r="F104" s="9">
        <v>4</v>
      </c>
      <c r="G104" s="5">
        <v>141.25</v>
      </c>
      <c r="H104" s="13">
        <v>18262.870000000003</v>
      </c>
    </row>
    <row r="105" spans="1:8" x14ac:dyDescent="0.3">
      <c r="A105" s="4" t="s">
        <v>36</v>
      </c>
      <c r="B105" s="8" t="s">
        <v>99</v>
      </c>
      <c r="C105" s="9">
        <v>21</v>
      </c>
      <c r="D105" s="5">
        <v>6454.76</v>
      </c>
      <c r="E105" s="13">
        <v>387916.56999999977</v>
      </c>
      <c r="F105" s="9">
        <v>23</v>
      </c>
      <c r="G105" s="5">
        <v>4384.3599999999997</v>
      </c>
      <c r="H105" s="13">
        <v>239240.91</v>
      </c>
    </row>
    <row r="106" spans="1:8" x14ac:dyDescent="0.3">
      <c r="A106" s="4" t="s">
        <v>36</v>
      </c>
      <c r="B106" s="8" t="s">
        <v>100</v>
      </c>
      <c r="C106" s="9">
        <v>5</v>
      </c>
      <c r="D106" s="5">
        <v>1225.75</v>
      </c>
      <c r="E106" s="13">
        <v>115021.52999999998</v>
      </c>
      <c r="F106" s="9">
        <v>5</v>
      </c>
      <c r="G106" s="5">
        <v>790</v>
      </c>
      <c r="H106" s="13">
        <v>66481.649999999994</v>
      </c>
    </row>
    <row r="107" spans="1:8" x14ac:dyDescent="0.3">
      <c r="A107" s="4" t="s">
        <v>36</v>
      </c>
      <c r="B107" s="8" t="s">
        <v>101</v>
      </c>
      <c r="C107" s="9">
        <v>1</v>
      </c>
      <c r="D107" s="5">
        <v>176.75</v>
      </c>
      <c r="E107" s="13">
        <v>18972.320000000003</v>
      </c>
      <c r="F107" s="9">
        <v>1</v>
      </c>
      <c r="G107" s="5">
        <v>147</v>
      </c>
      <c r="H107" s="13">
        <v>16356.35</v>
      </c>
    </row>
    <row r="108" spans="1:8" x14ac:dyDescent="0.3">
      <c r="A108" s="4" t="s">
        <v>37</v>
      </c>
      <c r="B108" s="8" t="s">
        <v>99</v>
      </c>
      <c r="C108" s="9">
        <v>1</v>
      </c>
      <c r="D108" s="5">
        <v>55</v>
      </c>
      <c r="E108" s="13">
        <v>2778.09</v>
      </c>
      <c r="F108" s="9">
        <v>1</v>
      </c>
      <c r="G108" s="5">
        <v>5</v>
      </c>
      <c r="H108" s="13">
        <v>262.64999999999998</v>
      </c>
    </row>
    <row r="109" spans="1:8" x14ac:dyDescent="0.3">
      <c r="A109" s="4" t="s">
        <v>38</v>
      </c>
      <c r="B109" s="8" t="s">
        <v>99</v>
      </c>
      <c r="C109" s="9">
        <v>11</v>
      </c>
      <c r="D109" s="5">
        <v>270.27000000000004</v>
      </c>
      <c r="E109" s="13">
        <v>13776.309999999996</v>
      </c>
      <c r="F109" s="9">
        <v>7</v>
      </c>
      <c r="G109" s="5">
        <v>17.12</v>
      </c>
      <c r="H109" s="13">
        <v>655.16</v>
      </c>
    </row>
    <row r="110" spans="1:8" x14ac:dyDescent="0.3">
      <c r="A110" s="4" t="s">
        <v>38</v>
      </c>
      <c r="B110" s="8" t="s">
        <v>100</v>
      </c>
      <c r="C110" s="9">
        <v>3</v>
      </c>
      <c r="D110" s="5">
        <v>190.17</v>
      </c>
      <c r="E110" s="13">
        <v>17520.84</v>
      </c>
      <c r="F110" s="9">
        <v>1</v>
      </c>
      <c r="G110" s="5">
        <v>0</v>
      </c>
      <c r="H110" s="13">
        <v>36.450000000000003</v>
      </c>
    </row>
    <row r="111" spans="1:8" x14ac:dyDescent="0.3">
      <c r="A111" s="4" t="s">
        <v>39</v>
      </c>
      <c r="B111" s="8" t="s">
        <v>99</v>
      </c>
      <c r="C111" s="9">
        <v>10</v>
      </c>
      <c r="D111" s="5">
        <v>555.25</v>
      </c>
      <c r="E111" s="13">
        <v>31752.739999999998</v>
      </c>
      <c r="F111" s="9">
        <v>7</v>
      </c>
      <c r="G111" s="5">
        <v>46.5</v>
      </c>
      <c r="H111" s="13">
        <v>1264.49</v>
      </c>
    </row>
    <row r="112" spans="1:8" x14ac:dyDescent="0.3">
      <c r="A112" s="4" t="s">
        <v>39</v>
      </c>
      <c r="B112" s="8" t="s">
        <v>100</v>
      </c>
      <c r="C112" s="9">
        <v>3</v>
      </c>
      <c r="D112" s="5">
        <v>171.67000000000002</v>
      </c>
      <c r="E112" s="13">
        <v>10709.85</v>
      </c>
      <c r="F112" s="9">
        <v>3</v>
      </c>
      <c r="G112" s="5">
        <v>21</v>
      </c>
      <c r="H112" s="13">
        <v>1326.65</v>
      </c>
    </row>
    <row r="113" spans="1:8" x14ac:dyDescent="0.3">
      <c r="A113" s="4" t="s">
        <v>39</v>
      </c>
      <c r="B113" s="8" t="s">
        <v>101</v>
      </c>
      <c r="C113" s="9">
        <v>1</v>
      </c>
      <c r="D113" s="5">
        <v>127</v>
      </c>
      <c r="E113" s="13">
        <v>10191.48</v>
      </c>
      <c r="F113" s="9">
        <v>1</v>
      </c>
      <c r="G113" s="5">
        <v>6</v>
      </c>
      <c r="H113" s="13">
        <v>496.83</v>
      </c>
    </row>
    <row r="114" spans="1:8" x14ac:dyDescent="0.3">
      <c r="A114" s="4" t="s">
        <v>40</v>
      </c>
      <c r="B114" s="8" t="s">
        <v>99</v>
      </c>
      <c r="C114" s="9">
        <v>3</v>
      </c>
      <c r="D114" s="5">
        <v>699</v>
      </c>
      <c r="E114" s="13">
        <v>44190.22</v>
      </c>
      <c r="F114" s="9">
        <v>3</v>
      </c>
      <c r="G114" s="5">
        <v>126</v>
      </c>
      <c r="H114" s="13">
        <v>7465.75</v>
      </c>
    </row>
    <row r="115" spans="1:8" x14ac:dyDescent="0.3">
      <c r="A115" s="4" t="s">
        <v>41</v>
      </c>
      <c r="B115" s="8" t="s">
        <v>99</v>
      </c>
      <c r="C115" s="9">
        <v>32</v>
      </c>
      <c r="D115" s="5">
        <v>5906.67</v>
      </c>
      <c r="E115" s="13">
        <v>403259.04000000004</v>
      </c>
      <c r="F115" s="9">
        <v>12</v>
      </c>
      <c r="G115" s="5">
        <v>1318</v>
      </c>
      <c r="H115" s="13">
        <v>93522.62</v>
      </c>
    </row>
    <row r="116" spans="1:8" x14ac:dyDescent="0.3">
      <c r="A116" s="4" t="s">
        <v>41</v>
      </c>
      <c r="B116" s="8" t="s">
        <v>100</v>
      </c>
      <c r="C116" s="9">
        <v>5</v>
      </c>
      <c r="D116" s="5">
        <v>1550.25</v>
      </c>
      <c r="E116" s="13">
        <v>142230.53000000003</v>
      </c>
      <c r="F116" s="9">
        <v>4</v>
      </c>
      <c r="G116" s="5">
        <v>251</v>
      </c>
      <c r="H116" s="13">
        <v>22652.99</v>
      </c>
    </row>
    <row r="117" spans="1:8" x14ac:dyDescent="0.3">
      <c r="A117" s="4" t="s">
        <v>42</v>
      </c>
      <c r="B117" s="8" t="s">
        <v>99</v>
      </c>
      <c r="C117" s="9">
        <v>4</v>
      </c>
      <c r="D117" s="5">
        <v>471.5</v>
      </c>
      <c r="E117" s="13">
        <v>34247.64</v>
      </c>
      <c r="F117" s="9">
        <v>1</v>
      </c>
      <c r="G117" s="5">
        <v>117</v>
      </c>
      <c r="H117" s="13">
        <v>9380.9500000000007</v>
      </c>
    </row>
    <row r="118" spans="1:8" x14ac:dyDescent="0.3">
      <c r="A118" s="4" t="s">
        <v>43</v>
      </c>
      <c r="B118" s="8" t="s">
        <v>99</v>
      </c>
      <c r="C118" s="9">
        <v>2</v>
      </c>
      <c r="D118" s="5">
        <v>89.75</v>
      </c>
      <c r="E118" s="13">
        <v>5844.16</v>
      </c>
      <c r="F118" s="9">
        <v>1</v>
      </c>
      <c r="G118" s="5">
        <v>7.17</v>
      </c>
      <c r="H118" s="13">
        <v>395.31</v>
      </c>
    </row>
    <row r="119" spans="1:8" x14ac:dyDescent="0.3">
      <c r="A119" s="4" t="s">
        <v>44</v>
      </c>
      <c r="B119" s="8" t="s">
        <v>99</v>
      </c>
      <c r="C119" s="9">
        <v>4</v>
      </c>
      <c r="D119" s="5">
        <v>651.29999999999995</v>
      </c>
      <c r="E119" s="13">
        <v>48645.350000000006</v>
      </c>
      <c r="F119" s="9">
        <v>3</v>
      </c>
      <c r="G119" s="5">
        <v>228.5</v>
      </c>
      <c r="H119" s="13">
        <v>16558.98</v>
      </c>
    </row>
    <row r="120" spans="1:8" x14ac:dyDescent="0.3">
      <c r="A120" s="4" t="s">
        <v>45</v>
      </c>
      <c r="B120" s="8" t="s">
        <v>99</v>
      </c>
      <c r="C120" s="9">
        <v>1</v>
      </c>
      <c r="D120" s="5">
        <v>181.75</v>
      </c>
      <c r="E120" s="13">
        <v>12719.39</v>
      </c>
      <c r="F120" s="9">
        <v>0</v>
      </c>
      <c r="G120" s="5">
        <v>0</v>
      </c>
      <c r="H120" s="13">
        <v>0</v>
      </c>
    </row>
    <row r="121" spans="1:8" x14ac:dyDescent="0.3">
      <c r="A121" s="4" t="s">
        <v>46</v>
      </c>
      <c r="B121" s="8" t="s">
        <v>99</v>
      </c>
      <c r="C121" s="9">
        <v>3</v>
      </c>
      <c r="D121" s="5">
        <v>682.25</v>
      </c>
      <c r="E121" s="13">
        <v>53613.349999999991</v>
      </c>
      <c r="F121" s="9">
        <v>3</v>
      </c>
      <c r="G121" s="5">
        <v>93.67</v>
      </c>
      <c r="H121" s="13">
        <v>6595.4899999999989</v>
      </c>
    </row>
    <row r="122" spans="1:8" x14ac:dyDescent="0.3">
      <c r="A122" s="4" t="s">
        <v>47</v>
      </c>
      <c r="B122" s="8" t="s">
        <v>99</v>
      </c>
      <c r="C122" s="9">
        <v>1</v>
      </c>
      <c r="D122" s="5">
        <v>188.75</v>
      </c>
      <c r="E122" s="13">
        <v>14157.95</v>
      </c>
      <c r="F122" s="9">
        <v>0</v>
      </c>
      <c r="G122" s="5">
        <v>0</v>
      </c>
      <c r="H122" s="13">
        <v>0</v>
      </c>
    </row>
    <row r="123" spans="1:8" x14ac:dyDescent="0.3">
      <c r="A123" s="4" t="s">
        <v>48</v>
      </c>
      <c r="B123" s="8" t="s">
        <v>99</v>
      </c>
      <c r="C123" s="9">
        <v>2</v>
      </c>
      <c r="D123" s="5">
        <v>163.5</v>
      </c>
      <c r="E123" s="13">
        <v>9098.25</v>
      </c>
      <c r="F123" s="9">
        <v>2</v>
      </c>
      <c r="G123" s="5">
        <v>56.58</v>
      </c>
      <c r="H123" s="13">
        <v>3446.33</v>
      </c>
    </row>
    <row r="124" spans="1:8" x14ac:dyDescent="0.3">
      <c r="A124" s="4" t="s">
        <v>49</v>
      </c>
      <c r="B124" s="8" t="s">
        <v>99</v>
      </c>
      <c r="C124" s="9">
        <v>1</v>
      </c>
      <c r="D124" s="5">
        <v>99.25</v>
      </c>
      <c r="E124" s="13">
        <v>6264.6</v>
      </c>
      <c r="F124" s="9">
        <v>0</v>
      </c>
      <c r="G124" s="5">
        <v>0</v>
      </c>
      <c r="H124" s="13">
        <v>0</v>
      </c>
    </row>
    <row r="125" spans="1:8" x14ac:dyDescent="0.3">
      <c r="A125" s="4" t="s">
        <v>50</v>
      </c>
      <c r="B125" s="8" t="s">
        <v>99</v>
      </c>
      <c r="C125" s="9">
        <v>2</v>
      </c>
      <c r="D125" s="5">
        <v>277.75</v>
      </c>
      <c r="E125" s="13">
        <v>18619.219999999998</v>
      </c>
      <c r="F125" s="9">
        <v>2</v>
      </c>
      <c r="G125" s="5">
        <v>372.5</v>
      </c>
      <c r="H125" s="13">
        <v>30275.599999999999</v>
      </c>
    </row>
    <row r="126" spans="1:8" x14ac:dyDescent="0.3">
      <c r="A126" s="4" t="s">
        <v>51</v>
      </c>
      <c r="B126" s="8" t="s">
        <v>99</v>
      </c>
      <c r="C126" s="9">
        <v>3</v>
      </c>
      <c r="D126" s="5">
        <v>988</v>
      </c>
      <c r="E126" s="13">
        <v>62769.440000000002</v>
      </c>
      <c r="F126" s="9">
        <v>0</v>
      </c>
      <c r="G126" s="5">
        <v>0</v>
      </c>
      <c r="H126" s="13">
        <v>0</v>
      </c>
    </row>
    <row r="127" spans="1:8" x14ac:dyDescent="0.3">
      <c r="A127" s="4" t="s">
        <v>52</v>
      </c>
      <c r="B127" s="8" t="s">
        <v>99</v>
      </c>
      <c r="C127" s="9">
        <v>2</v>
      </c>
      <c r="D127" s="5">
        <v>119</v>
      </c>
      <c r="E127" s="13">
        <v>7725</v>
      </c>
      <c r="F127" s="9">
        <v>1</v>
      </c>
      <c r="G127" s="5">
        <v>14.5</v>
      </c>
      <c r="H127" s="13">
        <v>789.96</v>
      </c>
    </row>
    <row r="128" spans="1:8" x14ac:dyDescent="0.3">
      <c r="A128" s="4" t="s">
        <v>53</v>
      </c>
      <c r="B128" s="8" t="s">
        <v>99</v>
      </c>
      <c r="C128" s="9">
        <v>2</v>
      </c>
      <c r="D128" s="5">
        <v>-44.059999999999988</v>
      </c>
      <c r="E128" s="13">
        <v>11276.68</v>
      </c>
      <c r="F128" s="9">
        <v>0</v>
      </c>
      <c r="G128" s="5">
        <v>0</v>
      </c>
      <c r="H128" s="13">
        <v>0</v>
      </c>
    </row>
    <row r="129" spans="1:8" x14ac:dyDescent="0.3">
      <c r="A129" s="4" t="s">
        <v>53</v>
      </c>
      <c r="B129" s="8" t="s">
        <v>100</v>
      </c>
      <c r="C129" s="9">
        <v>1</v>
      </c>
      <c r="D129" s="5">
        <v>50.49</v>
      </c>
      <c r="E129" s="13">
        <v>3559.04</v>
      </c>
      <c r="F129" s="9">
        <v>0</v>
      </c>
      <c r="G129" s="5">
        <v>0</v>
      </c>
      <c r="H129" s="13">
        <v>0</v>
      </c>
    </row>
    <row r="130" spans="1:8" x14ac:dyDescent="0.3">
      <c r="A130" s="4" t="s">
        <v>53</v>
      </c>
      <c r="B130" s="8" t="s">
        <v>101</v>
      </c>
      <c r="C130" s="9">
        <v>1</v>
      </c>
      <c r="D130" s="5">
        <v>123</v>
      </c>
      <c r="E130" s="13">
        <v>9948.3700000000008</v>
      </c>
      <c r="F130" s="9">
        <v>0</v>
      </c>
      <c r="G130" s="5">
        <v>0</v>
      </c>
      <c r="H130" s="13">
        <v>0</v>
      </c>
    </row>
    <row r="131" spans="1:8" x14ac:dyDescent="0.3">
      <c r="A131" s="4" t="s">
        <v>54</v>
      </c>
      <c r="B131" s="8" t="s">
        <v>99</v>
      </c>
      <c r="C131" s="9">
        <v>2</v>
      </c>
      <c r="D131" s="5">
        <v>95.58</v>
      </c>
      <c r="E131" s="13">
        <v>5732.0199999999995</v>
      </c>
      <c r="F131" s="9">
        <v>1</v>
      </c>
      <c r="G131" s="5">
        <v>4.75</v>
      </c>
      <c r="H131" s="13">
        <v>247.71</v>
      </c>
    </row>
    <row r="132" spans="1:8" x14ac:dyDescent="0.3">
      <c r="A132" s="4" t="s">
        <v>54</v>
      </c>
      <c r="B132" s="8" t="s">
        <v>100</v>
      </c>
      <c r="C132" s="9">
        <v>1</v>
      </c>
      <c r="D132" s="5">
        <v>13.25</v>
      </c>
      <c r="E132" s="13">
        <v>861.12000000000012</v>
      </c>
      <c r="F132" s="9">
        <v>0</v>
      </c>
      <c r="G132" s="5">
        <v>0</v>
      </c>
      <c r="H132" s="13">
        <v>0</v>
      </c>
    </row>
    <row r="133" spans="1:8" x14ac:dyDescent="0.3">
      <c r="A133" s="4" t="s">
        <v>54</v>
      </c>
      <c r="B133" s="8" t="s">
        <v>101</v>
      </c>
      <c r="C133" s="9">
        <v>1</v>
      </c>
      <c r="D133" s="5">
        <v>110.5</v>
      </c>
      <c r="E133" s="13">
        <v>7679.33</v>
      </c>
      <c r="F133" s="9">
        <v>0</v>
      </c>
      <c r="G133" s="5">
        <v>0</v>
      </c>
      <c r="H133" s="13">
        <v>0</v>
      </c>
    </row>
    <row r="134" spans="1:8" x14ac:dyDescent="0.3">
      <c r="A134" s="4" t="s">
        <v>55</v>
      </c>
      <c r="B134" s="8" t="s">
        <v>99</v>
      </c>
      <c r="C134" s="9">
        <v>15</v>
      </c>
      <c r="D134" s="5">
        <v>2046.69</v>
      </c>
      <c r="E134" s="13">
        <v>121839.66999999998</v>
      </c>
      <c r="F134" s="9">
        <v>12</v>
      </c>
      <c r="G134" s="5">
        <v>1069.0900000000001</v>
      </c>
      <c r="H134" s="13">
        <v>61671.579999999994</v>
      </c>
    </row>
    <row r="135" spans="1:8" x14ac:dyDescent="0.3">
      <c r="A135" s="4" t="s">
        <v>55</v>
      </c>
      <c r="B135" s="8" t="s">
        <v>100</v>
      </c>
      <c r="C135" s="9">
        <v>2</v>
      </c>
      <c r="D135" s="5">
        <v>140.75</v>
      </c>
      <c r="E135" s="13">
        <v>10080.92</v>
      </c>
      <c r="F135" s="9">
        <v>2</v>
      </c>
      <c r="G135" s="5">
        <v>39</v>
      </c>
      <c r="H135" s="13">
        <v>2940.7599999999998</v>
      </c>
    </row>
    <row r="136" spans="1:8" x14ac:dyDescent="0.3">
      <c r="A136" s="4" t="s">
        <v>55</v>
      </c>
      <c r="B136" s="8" t="s">
        <v>101</v>
      </c>
      <c r="C136" s="9">
        <v>1</v>
      </c>
      <c r="D136" s="5">
        <v>174</v>
      </c>
      <c r="E136" s="13">
        <v>13361.25</v>
      </c>
      <c r="F136" s="9">
        <v>1</v>
      </c>
      <c r="G136" s="5">
        <v>96</v>
      </c>
      <c r="H136" s="13">
        <v>8146.1399999999994</v>
      </c>
    </row>
    <row r="137" spans="1:8" x14ac:dyDescent="0.3">
      <c r="A137" s="4" t="s">
        <v>56</v>
      </c>
      <c r="B137" s="8" t="s">
        <v>99</v>
      </c>
      <c r="C137" s="9">
        <v>6</v>
      </c>
      <c r="D137" s="5">
        <v>171.92000000000002</v>
      </c>
      <c r="E137" s="13">
        <v>35633.570000000007</v>
      </c>
      <c r="F137" s="9">
        <v>4</v>
      </c>
      <c r="G137" s="5">
        <v>0</v>
      </c>
      <c r="H137" s="13">
        <v>4993.8200000000006</v>
      </c>
    </row>
    <row r="138" spans="1:8" x14ac:dyDescent="0.3">
      <c r="A138" s="4" t="s">
        <v>56</v>
      </c>
      <c r="B138" s="8" t="s">
        <v>100</v>
      </c>
      <c r="C138" s="9">
        <v>3</v>
      </c>
      <c r="D138" s="5">
        <v>153.07999999999998</v>
      </c>
      <c r="E138" s="13">
        <v>10490.37</v>
      </c>
      <c r="F138" s="9">
        <v>0</v>
      </c>
      <c r="G138" s="5">
        <v>0</v>
      </c>
      <c r="H138" s="13">
        <v>0</v>
      </c>
    </row>
    <row r="139" spans="1:8" x14ac:dyDescent="0.3">
      <c r="A139" s="4" t="s">
        <v>57</v>
      </c>
      <c r="B139" s="8" t="s">
        <v>99</v>
      </c>
      <c r="C139" s="9">
        <v>15</v>
      </c>
      <c r="D139" s="5">
        <v>1026.95</v>
      </c>
      <c r="E139" s="13">
        <v>70754.849999999991</v>
      </c>
      <c r="F139" s="9">
        <v>13</v>
      </c>
      <c r="G139" s="5">
        <v>751.85</v>
      </c>
      <c r="H139" s="13">
        <v>50191.63</v>
      </c>
    </row>
    <row r="140" spans="1:8" x14ac:dyDescent="0.3">
      <c r="A140" s="4" t="s">
        <v>57</v>
      </c>
      <c r="B140" s="8" t="s">
        <v>100</v>
      </c>
      <c r="C140" s="9">
        <v>3</v>
      </c>
      <c r="D140" s="5">
        <v>1171.6500000000001</v>
      </c>
      <c r="E140" s="13">
        <v>104058.7</v>
      </c>
      <c r="F140" s="9">
        <v>3</v>
      </c>
      <c r="G140" s="5">
        <v>105.5</v>
      </c>
      <c r="H140" s="13">
        <v>9480.2000000000007</v>
      </c>
    </row>
    <row r="141" spans="1:8" x14ac:dyDescent="0.3">
      <c r="A141" s="4" t="s">
        <v>57</v>
      </c>
      <c r="B141" s="8" t="s">
        <v>101</v>
      </c>
      <c r="C141" s="9">
        <v>1</v>
      </c>
      <c r="D141" s="5">
        <v>186</v>
      </c>
      <c r="E141" s="13">
        <v>23674.59</v>
      </c>
      <c r="F141" s="9">
        <v>0</v>
      </c>
      <c r="G141" s="5">
        <v>0</v>
      </c>
      <c r="H141" s="13">
        <v>0</v>
      </c>
    </row>
    <row r="142" spans="1:8" x14ac:dyDescent="0.3">
      <c r="A142" s="4" t="s">
        <v>58</v>
      </c>
      <c r="B142" s="8" t="s">
        <v>99</v>
      </c>
      <c r="C142" s="9">
        <v>0</v>
      </c>
      <c r="D142" s="5">
        <v>0</v>
      </c>
      <c r="E142" s="13">
        <v>0</v>
      </c>
      <c r="F142" s="9">
        <v>2</v>
      </c>
      <c r="G142" s="5">
        <v>17</v>
      </c>
      <c r="H142" s="13">
        <v>661.95999999999992</v>
      </c>
    </row>
    <row r="143" spans="1:8" x14ac:dyDescent="0.3">
      <c r="A143" s="4" t="s">
        <v>59</v>
      </c>
      <c r="B143" s="8" t="s">
        <v>99</v>
      </c>
      <c r="C143" s="9">
        <v>2</v>
      </c>
      <c r="D143" s="5">
        <v>168.75</v>
      </c>
      <c r="E143" s="13">
        <v>11449.84</v>
      </c>
      <c r="F143" s="9">
        <v>3</v>
      </c>
      <c r="G143" s="5">
        <v>14</v>
      </c>
      <c r="H143" s="13">
        <v>778.49</v>
      </c>
    </row>
    <row r="144" spans="1:8" x14ac:dyDescent="0.3">
      <c r="A144" s="4" t="s">
        <v>59</v>
      </c>
      <c r="B144" s="8" t="s">
        <v>101</v>
      </c>
      <c r="C144" s="9">
        <v>1</v>
      </c>
      <c r="D144" s="5">
        <v>590</v>
      </c>
      <c r="E144" s="13">
        <v>58277.93</v>
      </c>
      <c r="F144" s="9">
        <v>1</v>
      </c>
      <c r="G144" s="5">
        <v>54</v>
      </c>
      <c r="H144" s="13">
        <v>5263.14</v>
      </c>
    </row>
    <row r="145" spans="1:8" x14ac:dyDescent="0.3">
      <c r="A145" s="4" t="s">
        <v>60</v>
      </c>
      <c r="B145" s="8" t="s">
        <v>99</v>
      </c>
      <c r="C145" s="9">
        <v>0</v>
      </c>
      <c r="D145" s="5">
        <v>0</v>
      </c>
      <c r="E145" s="13">
        <v>0</v>
      </c>
      <c r="F145" s="9">
        <v>1</v>
      </c>
      <c r="G145" s="5">
        <v>2</v>
      </c>
      <c r="H145" s="13">
        <v>80.989999999999995</v>
      </c>
    </row>
    <row r="146" spans="1:8" x14ac:dyDescent="0.3">
      <c r="A146" s="4" t="s">
        <v>60</v>
      </c>
      <c r="B146" s="8" t="s">
        <v>100</v>
      </c>
      <c r="C146" s="9">
        <v>0</v>
      </c>
      <c r="D146" s="5">
        <v>0</v>
      </c>
      <c r="E146" s="13">
        <v>0</v>
      </c>
      <c r="F146" s="9">
        <v>1</v>
      </c>
      <c r="G146" s="5">
        <v>10</v>
      </c>
      <c r="H146" s="13">
        <v>730.6</v>
      </c>
    </row>
    <row r="147" spans="1:8" x14ac:dyDescent="0.3">
      <c r="A147" s="4" t="s">
        <v>60</v>
      </c>
      <c r="B147" s="8" t="s">
        <v>101</v>
      </c>
      <c r="C147" s="9">
        <v>1</v>
      </c>
      <c r="D147" s="5">
        <v>727.5</v>
      </c>
      <c r="E147" s="13">
        <v>72612.38</v>
      </c>
      <c r="F147" s="9">
        <v>0</v>
      </c>
      <c r="G147" s="5">
        <v>0</v>
      </c>
      <c r="H147" s="13">
        <v>0</v>
      </c>
    </row>
    <row r="148" spans="1:8" x14ac:dyDescent="0.3">
      <c r="A148" s="4" t="s">
        <v>61</v>
      </c>
      <c r="B148" s="8" t="s">
        <v>99</v>
      </c>
      <c r="C148" s="9">
        <v>3</v>
      </c>
      <c r="D148" s="5">
        <v>23.25</v>
      </c>
      <c r="E148" s="13">
        <v>1939.6799999999998</v>
      </c>
      <c r="F148" s="9">
        <v>3</v>
      </c>
      <c r="G148" s="5">
        <v>15</v>
      </c>
      <c r="H148" s="13">
        <v>1233.06</v>
      </c>
    </row>
    <row r="149" spans="1:8" x14ac:dyDescent="0.3">
      <c r="A149" s="4" t="s">
        <v>61</v>
      </c>
      <c r="B149" s="8" t="s">
        <v>100</v>
      </c>
      <c r="C149" s="9">
        <v>1</v>
      </c>
      <c r="D149" s="5">
        <v>35</v>
      </c>
      <c r="E149" s="13">
        <v>2775.56</v>
      </c>
      <c r="F149" s="9">
        <v>0</v>
      </c>
      <c r="G149" s="5">
        <v>0</v>
      </c>
      <c r="H149" s="13">
        <v>0</v>
      </c>
    </row>
    <row r="150" spans="1:8" x14ac:dyDescent="0.3">
      <c r="A150" s="4" t="s">
        <v>61</v>
      </c>
      <c r="B150" s="8" t="s">
        <v>101</v>
      </c>
      <c r="C150" s="9">
        <v>2</v>
      </c>
      <c r="D150" s="5">
        <v>148</v>
      </c>
      <c r="E150" s="13">
        <v>13542.74</v>
      </c>
      <c r="F150" s="9">
        <v>0</v>
      </c>
      <c r="G150" s="5">
        <v>0</v>
      </c>
      <c r="H150" s="13">
        <v>0</v>
      </c>
    </row>
    <row r="151" spans="1:8" x14ac:dyDescent="0.3">
      <c r="A151" s="4" t="s">
        <v>62</v>
      </c>
      <c r="B151" s="8" t="s">
        <v>99</v>
      </c>
      <c r="C151" s="9">
        <v>4</v>
      </c>
      <c r="D151" s="5">
        <v>149.25</v>
      </c>
      <c r="E151" s="13">
        <v>9965.56</v>
      </c>
      <c r="F151" s="9">
        <v>1</v>
      </c>
      <c r="G151" s="5">
        <v>5.75</v>
      </c>
      <c r="H151" s="13">
        <v>336.03</v>
      </c>
    </row>
    <row r="152" spans="1:8" x14ac:dyDescent="0.3">
      <c r="A152" s="4" t="s">
        <v>62</v>
      </c>
      <c r="B152" s="8" t="s">
        <v>100</v>
      </c>
      <c r="C152" s="9">
        <v>1</v>
      </c>
      <c r="D152" s="5">
        <v>65.25</v>
      </c>
      <c r="E152" s="13">
        <v>5429.07</v>
      </c>
      <c r="F152" s="9">
        <v>0</v>
      </c>
      <c r="G152" s="5">
        <v>0</v>
      </c>
      <c r="H152" s="13">
        <v>0</v>
      </c>
    </row>
    <row r="153" spans="1:8" x14ac:dyDescent="0.3">
      <c r="A153" s="4" t="s">
        <v>62</v>
      </c>
      <c r="B153" s="8" t="s">
        <v>101</v>
      </c>
      <c r="C153" s="9">
        <v>1</v>
      </c>
      <c r="D153" s="5">
        <v>118.75</v>
      </c>
      <c r="E153" s="13">
        <v>12335.52</v>
      </c>
      <c r="F153" s="9">
        <v>0</v>
      </c>
      <c r="G153" s="5">
        <v>0</v>
      </c>
      <c r="H153" s="13">
        <v>0</v>
      </c>
    </row>
    <row r="154" spans="1:8" x14ac:dyDescent="0.3">
      <c r="A154" s="4" t="s">
        <v>63</v>
      </c>
      <c r="B154" s="8" t="s">
        <v>100</v>
      </c>
      <c r="C154" s="9">
        <v>1</v>
      </c>
      <c r="D154" s="5">
        <v>76.5</v>
      </c>
      <c r="E154" s="13">
        <v>6267.52</v>
      </c>
      <c r="F154" s="9">
        <v>0</v>
      </c>
      <c r="G154" s="5">
        <v>0</v>
      </c>
      <c r="H154" s="13">
        <v>0</v>
      </c>
    </row>
    <row r="155" spans="1:8" x14ac:dyDescent="0.3">
      <c r="A155" s="4" t="s">
        <v>63</v>
      </c>
      <c r="B155" s="8" t="s">
        <v>101</v>
      </c>
      <c r="C155" s="9">
        <v>1</v>
      </c>
      <c r="D155" s="5">
        <v>45</v>
      </c>
      <c r="E155" s="13">
        <v>4210.1099999999997</v>
      </c>
      <c r="F155" s="9">
        <v>0</v>
      </c>
      <c r="G155" s="5">
        <v>0</v>
      </c>
      <c r="H155" s="13">
        <v>0</v>
      </c>
    </row>
    <row r="156" spans="1:8" x14ac:dyDescent="0.3">
      <c r="A156" s="4" t="s">
        <v>64</v>
      </c>
      <c r="B156" s="8" t="s">
        <v>99</v>
      </c>
      <c r="C156" s="9">
        <v>1</v>
      </c>
      <c r="D156" s="5">
        <v>111</v>
      </c>
      <c r="E156" s="13">
        <v>8993.0400000000009</v>
      </c>
      <c r="F156" s="9">
        <v>0</v>
      </c>
      <c r="G156" s="5">
        <v>0</v>
      </c>
      <c r="H156" s="13">
        <v>0</v>
      </c>
    </row>
    <row r="157" spans="1:8" x14ac:dyDescent="0.3">
      <c r="A157" s="4" t="s">
        <v>64</v>
      </c>
      <c r="B157" s="8" t="s">
        <v>100</v>
      </c>
      <c r="C157" s="9">
        <v>2</v>
      </c>
      <c r="D157" s="5">
        <v>106.5</v>
      </c>
      <c r="E157" s="13">
        <v>9348.64</v>
      </c>
      <c r="F157" s="9">
        <v>1</v>
      </c>
      <c r="G157" s="5">
        <v>14</v>
      </c>
      <c r="H157" s="13">
        <v>1287.0999999999999</v>
      </c>
    </row>
    <row r="158" spans="1:8" x14ac:dyDescent="0.3">
      <c r="A158" s="4" t="s">
        <v>64</v>
      </c>
      <c r="B158" s="8" t="s">
        <v>101</v>
      </c>
      <c r="C158" s="9">
        <v>1</v>
      </c>
      <c r="D158" s="5">
        <v>91.25</v>
      </c>
      <c r="E158" s="13">
        <v>9258.56</v>
      </c>
      <c r="F158" s="9">
        <v>0</v>
      </c>
      <c r="G158" s="5">
        <v>0</v>
      </c>
      <c r="H158" s="13">
        <v>0</v>
      </c>
    </row>
    <row r="159" spans="1:8" x14ac:dyDescent="0.3">
      <c r="A159" s="4" t="s">
        <v>65</v>
      </c>
      <c r="B159" s="8" t="s">
        <v>99</v>
      </c>
      <c r="C159" s="9">
        <v>1</v>
      </c>
      <c r="D159" s="5">
        <v>40</v>
      </c>
      <c r="E159" s="13">
        <v>2848.36</v>
      </c>
      <c r="F159" s="9">
        <v>0</v>
      </c>
      <c r="G159" s="5">
        <v>0</v>
      </c>
      <c r="H159" s="13">
        <v>0</v>
      </c>
    </row>
    <row r="160" spans="1:8" x14ac:dyDescent="0.3">
      <c r="A160" s="4" t="s">
        <v>66</v>
      </c>
      <c r="B160" s="8" t="s">
        <v>99</v>
      </c>
      <c r="C160" s="9">
        <v>6</v>
      </c>
      <c r="D160" s="5">
        <v>941</v>
      </c>
      <c r="E160" s="13">
        <v>38971.420000000006</v>
      </c>
      <c r="F160" s="9">
        <v>4</v>
      </c>
      <c r="G160" s="5">
        <v>261.67</v>
      </c>
      <c r="H160" s="13">
        <v>25047.21</v>
      </c>
    </row>
    <row r="161" spans="1:8" x14ac:dyDescent="0.3">
      <c r="A161" s="4" t="s">
        <v>67</v>
      </c>
      <c r="B161" s="8" t="s">
        <v>99</v>
      </c>
      <c r="C161" s="9">
        <v>22</v>
      </c>
      <c r="D161" s="5">
        <v>3267.34</v>
      </c>
      <c r="E161" s="13">
        <v>177314.62000000002</v>
      </c>
      <c r="F161" s="9">
        <v>14</v>
      </c>
      <c r="G161" s="5">
        <v>815.93999999999983</v>
      </c>
      <c r="H161" s="13">
        <v>51200.719999999994</v>
      </c>
    </row>
    <row r="162" spans="1:8" x14ac:dyDescent="0.3">
      <c r="A162" s="4" t="s">
        <v>67</v>
      </c>
      <c r="B162" s="8" t="s">
        <v>100</v>
      </c>
      <c r="C162" s="9">
        <v>2</v>
      </c>
      <c r="D162" s="5">
        <v>1572.02</v>
      </c>
      <c r="E162" s="13">
        <v>93035.07</v>
      </c>
      <c r="F162" s="9">
        <v>3</v>
      </c>
      <c r="G162" s="5">
        <v>172.5</v>
      </c>
      <c r="H162" s="13">
        <v>2805.1600000000003</v>
      </c>
    </row>
    <row r="163" spans="1:8" x14ac:dyDescent="0.3">
      <c r="A163" s="4" t="s">
        <v>67</v>
      </c>
      <c r="B163" s="8" t="s">
        <v>101</v>
      </c>
      <c r="C163" s="9">
        <v>0</v>
      </c>
      <c r="D163" s="5">
        <v>0</v>
      </c>
      <c r="E163" s="13">
        <v>0</v>
      </c>
      <c r="F163" s="9">
        <v>1</v>
      </c>
      <c r="G163" s="5">
        <v>70</v>
      </c>
      <c r="H163" s="13">
        <v>0</v>
      </c>
    </row>
    <row r="164" spans="1:8" x14ac:dyDescent="0.3">
      <c r="A164" s="4" t="s">
        <v>68</v>
      </c>
      <c r="B164" s="8" t="s">
        <v>99</v>
      </c>
      <c r="C164" s="9">
        <v>7</v>
      </c>
      <c r="D164" s="5">
        <v>27.01</v>
      </c>
      <c r="E164" s="13">
        <v>1674.27</v>
      </c>
      <c r="F164" s="9">
        <v>6</v>
      </c>
      <c r="G164" s="5">
        <v>16.900000000000002</v>
      </c>
      <c r="H164" s="13">
        <v>789.41000000000008</v>
      </c>
    </row>
    <row r="165" spans="1:8" x14ac:dyDescent="0.3">
      <c r="A165" s="4" t="s">
        <v>68</v>
      </c>
      <c r="B165" s="8" t="s">
        <v>100</v>
      </c>
      <c r="C165" s="9">
        <v>2</v>
      </c>
      <c r="D165" s="5">
        <v>1.65</v>
      </c>
      <c r="E165" s="13">
        <v>105.72</v>
      </c>
      <c r="F165" s="9">
        <v>1</v>
      </c>
      <c r="G165" s="5">
        <v>0</v>
      </c>
      <c r="H165" s="13">
        <v>36.450000000000003</v>
      </c>
    </row>
    <row r="166" spans="1:8" x14ac:dyDescent="0.3">
      <c r="A166" s="4" t="s">
        <v>69</v>
      </c>
      <c r="B166" s="8" t="s">
        <v>99</v>
      </c>
      <c r="C166" s="9">
        <v>7</v>
      </c>
      <c r="D166" s="5">
        <v>21.939999999999998</v>
      </c>
      <c r="E166" s="13">
        <v>1283.2999999999997</v>
      </c>
      <c r="F166" s="9">
        <v>7</v>
      </c>
      <c r="G166" s="5">
        <v>49.370000000000005</v>
      </c>
      <c r="H166" s="13">
        <v>2121.38</v>
      </c>
    </row>
    <row r="167" spans="1:8" x14ac:dyDescent="0.3">
      <c r="A167" s="4" t="s">
        <v>69</v>
      </c>
      <c r="B167" s="8" t="s">
        <v>100</v>
      </c>
      <c r="C167" s="9">
        <v>4</v>
      </c>
      <c r="D167" s="5">
        <v>39.67</v>
      </c>
      <c r="E167" s="13">
        <v>3292.6099999999997</v>
      </c>
      <c r="F167" s="9">
        <v>1</v>
      </c>
      <c r="G167" s="5">
        <v>0</v>
      </c>
      <c r="H167" s="13">
        <v>36.450000000000003</v>
      </c>
    </row>
    <row r="168" spans="1:8" x14ac:dyDescent="0.3">
      <c r="A168" s="4" t="s">
        <v>70</v>
      </c>
      <c r="B168" s="8" t="s">
        <v>99</v>
      </c>
      <c r="C168" s="9">
        <v>6</v>
      </c>
      <c r="D168" s="5">
        <v>21.939999999999998</v>
      </c>
      <c r="E168" s="13">
        <v>1283.3000000000002</v>
      </c>
      <c r="F168" s="9">
        <v>5</v>
      </c>
      <c r="G168" s="5">
        <v>9.870000000000001</v>
      </c>
      <c r="H168" s="13">
        <v>277.48</v>
      </c>
    </row>
    <row r="169" spans="1:8" x14ac:dyDescent="0.3">
      <c r="A169" s="4" t="s">
        <v>70</v>
      </c>
      <c r="B169" s="8" t="s">
        <v>100</v>
      </c>
      <c r="C169" s="9">
        <v>3</v>
      </c>
      <c r="D169" s="5">
        <v>527.67000000000007</v>
      </c>
      <c r="E169" s="13">
        <v>47060.990000000005</v>
      </c>
      <c r="F169" s="9">
        <v>2</v>
      </c>
      <c r="G169" s="5">
        <v>84</v>
      </c>
      <c r="H169" s="13">
        <v>7534.79</v>
      </c>
    </row>
    <row r="170" spans="1:8" x14ac:dyDescent="0.3">
      <c r="A170" s="4" t="s">
        <v>71</v>
      </c>
      <c r="B170" s="8" t="s">
        <v>99</v>
      </c>
      <c r="C170" s="9">
        <v>9</v>
      </c>
      <c r="D170" s="5">
        <v>111.6</v>
      </c>
      <c r="E170" s="13">
        <v>7115.1</v>
      </c>
      <c r="F170" s="9">
        <v>7</v>
      </c>
      <c r="G170" s="5">
        <v>16.87</v>
      </c>
      <c r="H170" s="13">
        <v>545.57999999999993</v>
      </c>
    </row>
    <row r="171" spans="1:8" x14ac:dyDescent="0.3">
      <c r="A171" s="4" t="s">
        <v>71</v>
      </c>
      <c r="B171" s="8" t="s">
        <v>100</v>
      </c>
      <c r="C171" s="9">
        <v>3</v>
      </c>
      <c r="D171" s="5">
        <v>177.67</v>
      </c>
      <c r="E171" s="13">
        <v>16366.1</v>
      </c>
      <c r="F171" s="9">
        <v>2</v>
      </c>
      <c r="G171" s="5">
        <v>4</v>
      </c>
      <c r="H171" s="13">
        <v>268.07</v>
      </c>
    </row>
    <row r="172" spans="1:8" x14ac:dyDescent="0.3">
      <c r="A172" s="4" t="s">
        <v>72</v>
      </c>
      <c r="B172" s="8" t="s">
        <v>99</v>
      </c>
      <c r="C172" s="9">
        <v>7</v>
      </c>
      <c r="D172" s="5">
        <v>34.94</v>
      </c>
      <c r="E172" s="13">
        <v>1283.2999999999997</v>
      </c>
      <c r="F172" s="9">
        <v>6</v>
      </c>
      <c r="G172" s="5">
        <v>84.62</v>
      </c>
      <c r="H172" s="13">
        <v>714.61999999999989</v>
      </c>
    </row>
    <row r="173" spans="1:8" x14ac:dyDescent="0.3">
      <c r="A173" s="4" t="s">
        <v>72</v>
      </c>
      <c r="B173" s="8" t="s">
        <v>100</v>
      </c>
      <c r="C173" s="9">
        <v>4</v>
      </c>
      <c r="D173" s="5">
        <v>70.17</v>
      </c>
      <c r="E173" s="13">
        <v>1992.1200000000001</v>
      </c>
      <c r="F173" s="9">
        <v>2</v>
      </c>
      <c r="G173" s="5">
        <v>45</v>
      </c>
      <c r="H173" s="13">
        <v>93.6</v>
      </c>
    </row>
    <row r="174" spans="1:8" x14ac:dyDescent="0.3">
      <c r="A174" s="4" t="s">
        <v>73</v>
      </c>
      <c r="B174" s="8" t="s">
        <v>99</v>
      </c>
      <c r="C174" s="9">
        <v>6</v>
      </c>
      <c r="D174" s="5">
        <v>21.939999999999998</v>
      </c>
      <c r="E174" s="13">
        <v>1283.2999999999997</v>
      </c>
      <c r="F174" s="9">
        <v>6</v>
      </c>
      <c r="G174" s="5">
        <v>11.870000000000001</v>
      </c>
      <c r="H174" s="13">
        <v>435.4</v>
      </c>
    </row>
    <row r="175" spans="1:8" x14ac:dyDescent="0.3">
      <c r="A175" s="4" t="s">
        <v>73</v>
      </c>
      <c r="B175" s="8" t="s">
        <v>100</v>
      </c>
      <c r="C175" s="9">
        <v>2</v>
      </c>
      <c r="D175" s="5">
        <v>1.67</v>
      </c>
      <c r="E175" s="13">
        <v>107.16</v>
      </c>
      <c r="F175" s="9">
        <v>2</v>
      </c>
      <c r="G175" s="5">
        <v>2</v>
      </c>
      <c r="H175" s="13">
        <v>221.20999999999998</v>
      </c>
    </row>
    <row r="176" spans="1:8" x14ac:dyDescent="0.3">
      <c r="A176" s="4" t="s">
        <v>74</v>
      </c>
      <c r="B176" s="8" t="s">
        <v>99</v>
      </c>
      <c r="C176" s="9">
        <v>6</v>
      </c>
      <c r="D176" s="5">
        <v>21.77</v>
      </c>
      <c r="E176" s="13">
        <v>1274.1200000000001</v>
      </c>
      <c r="F176" s="9">
        <v>5</v>
      </c>
      <c r="G176" s="5">
        <v>9.7900000000000009</v>
      </c>
      <c r="H176" s="13">
        <v>275.60000000000002</v>
      </c>
    </row>
    <row r="177" spans="1:8" x14ac:dyDescent="0.3">
      <c r="A177" s="4" t="s">
        <v>74</v>
      </c>
      <c r="B177" s="8" t="s">
        <v>100</v>
      </c>
      <c r="C177" s="9">
        <v>3</v>
      </c>
      <c r="D177" s="5">
        <v>1.64</v>
      </c>
      <c r="E177" s="13">
        <v>107.51</v>
      </c>
      <c r="F177" s="9">
        <v>1</v>
      </c>
      <c r="G177" s="5">
        <v>0</v>
      </c>
      <c r="H177" s="13">
        <v>36.450000000000003</v>
      </c>
    </row>
    <row r="178" spans="1:8" x14ac:dyDescent="0.3">
      <c r="A178" s="4" t="s">
        <v>75</v>
      </c>
      <c r="B178" s="8" t="s">
        <v>99</v>
      </c>
      <c r="C178" s="9">
        <v>7</v>
      </c>
      <c r="D178" s="5">
        <v>21.939999999999998</v>
      </c>
      <c r="E178" s="13">
        <v>1313.19</v>
      </c>
      <c r="F178" s="9">
        <v>6</v>
      </c>
      <c r="G178" s="5">
        <v>17.869999999999997</v>
      </c>
      <c r="H178" s="13">
        <v>857.05</v>
      </c>
    </row>
    <row r="179" spans="1:8" x14ac:dyDescent="0.3">
      <c r="A179" s="4" t="s">
        <v>75</v>
      </c>
      <c r="B179" s="8" t="s">
        <v>100</v>
      </c>
      <c r="C179" s="9">
        <v>2</v>
      </c>
      <c r="D179" s="5">
        <v>1.67</v>
      </c>
      <c r="E179" s="13">
        <v>107.16</v>
      </c>
      <c r="F179" s="9">
        <v>1</v>
      </c>
      <c r="G179" s="5">
        <v>0</v>
      </c>
      <c r="H179" s="13">
        <v>36.450000000000003</v>
      </c>
    </row>
    <row r="180" spans="1:8" x14ac:dyDescent="0.3">
      <c r="A180" s="4" t="s">
        <v>76</v>
      </c>
      <c r="B180" s="8" t="s">
        <v>99</v>
      </c>
      <c r="C180" s="9">
        <v>6</v>
      </c>
      <c r="D180" s="5">
        <v>21.939999999999998</v>
      </c>
      <c r="E180" s="13">
        <v>1283.3000000000002</v>
      </c>
      <c r="F180" s="9">
        <v>5</v>
      </c>
      <c r="G180" s="5">
        <v>9.870000000000001</v>
      </c>
      <c r="H180" s="13">
        <v>277.48</v>
      </c>
    </row>
    <row r="181" spans="1:8" x14ac:dyDescent="0.3">
      <c r="A181" s="4" t="s">
        <v>76</v>
      </c>
      <c r="B181" s="8" t="s">
        <v>100</v>
      </c>
      <c r="C181" s="9">
        <v>3</v>
      </c>
      <c r="D181" s="5">
        <v>1.67</v>
      </c>
      <c r="E181" s="13">
        <v>154.6</v>
      </c>
      <c r="F181" s="9">
        <v>2</v>
      </c>
      <c r="G181" s="5">
        <v>155.5</v>
      </c>
      <c r="H181" s="13">
        <v>12169.650000000001</v>
      </c>
    </row>
    <row r="182" spans="1:8" x14ac:dyDescent="0.3">
      <c r="A182" s="4" t="s">
        <v>77</v>
      </c>
      <c r="B182" s="8" t="s">
        <v>99</v>
      </c>
      <c r="C182" s="9">
        <v>8</v>
      </c>
      <c r="D182" s="5">
        <v>66.94</v>
      </c>
      <c r="E182" s="13">
        <v>2632.2</v>
      </c>
      <c r="F182" s="9">
        <v>6</v>
      </c>
      <c r="G182" s="5">
        <v>15.370000000000001</v>
      </c>
      <c r="H182" s="13">
        <v>277.48</v>
      </c>
    </row>
    <row r="183" spans="1:8" x14ac:dyDescent="0.3">
      <c r="A183" s="4" t="s">
        <v>77</v>
      </c>
      <c r="B183" s="8" t="s">
        <v>100</v>
      </c>
      <c r="C183" s="9">
        <v>2</v>
      </c>
      <c r="D183" s="5">
        <v>1.67</v>
      </c>
      <c r="E183" s="13">
        <v>107.16</v>
      </c>
      <c r="F183" s="9">
        <v>2</v>
      </c>
      <c r="G183" s="5">
        <v>3.5</v>
      </c>
      <c r="H183" s="13">
        <v>239.11</v>
      </c>
    </row>
    <row r="184" spans="1:8" x14ac:dyDescent="0.3">
      <c r="A184" s="4" t="s">
        <v>78</v>
      </c>
      <c r="B184" s="8" t="s">
        <v>99</v>
      </c>
      <c r="C184" s="9">
        <v>9</v>
      </c>
      <c r="D184" s="5">
        <v>93.940000000000012</v>
      </c>
      <c r="E184" s="13">
        <v>3119.1400000000008</v>
      </c>
      <c r="F184" s="9">
        <v>6</v>
      </c>
      <c r="G184" s="5">
        <v>9.870000000000001</v>
      </c>
      <c r="H184" s="13">
        <v>596.37999999999988</v>
      </c>
    </row>
    <row r="185" spans="1:8" x14ac:dyDescent="0.3">
      <c r="A185" s="4" t="s">
        <v>78</v>
      </c>
      <c r="B185" s="8" t="s">
        <v>100</v>
      </c>
      <c r="C185" s="9">
        <v>3</v>
      </c>
      <c r="D185" s="5">
        <v>496.01000000000005</v>
      </c>
      <c r="E185" s="13">
        <v>45139.39</v>
      </c>
      <c r="F185" s="9">
        <v>1</v>
      </c>
      <c r="G185" s="5">
        <v>0</v>
      </c>
      <c r="H185" s="13">
        <v>36.450000000000003</v>
      </c>
    </row>
    <row r="186" spans="1:8" x14ac:dyDescent="0.3">
      <c r="A186" s="4" t="s">
        <v>79</v>
      </c>
      <c r="B186" s="8" t="s">
        <v>99</v>
      </c>
      <c r="C186" s="9">
        <v>7</v>
      </c>
      <c r="D186" s="5">
        <v>35.44</v>
      </c>
      <c r="E186" s="13">
        <v>2240.2599999999998</v>
      </c>
      <c r="F186" s="9">
        <v>5</v>
      </c>
      <c r="G186" s="5">
        <v>9.870000000000001</v>
      </c>
      <c r="H186" s="13">
        <v>277.48</v>
      </c>
    </row>
    <row r="187" spans="1:8" x14ac:dyDescent="0.3">
      <c r="A187" s="4" t="s">
        <v>79</v>
      </c>
      <c r="B187" s="8" t="s">
        <v>100</v>
      </c>
      <c r="C187" s="9">
        <v>3</v>
      </c>
      <c r="D187" s="5">
        <v>574.67000000000007</v>
      </c>
      <c r="E187" s="13">
        <v>53041.32</v>
      </c>
      <c r="F187" s="9">
        <v>2</v>
      </c>
      <c r="G187" s="5">
        <v>118</v>
      </c>
      <c r="H187" s="13">
        <v>10937.33</v>
      </c>
    </row>
    <row r="188" spans="1:8" x14ac:dyDescent="0.3">
      <c r="A188" s="4" t="s">
        <v>80</v>
      </c>
      <c r="B188" s="8" t="s">
        <v>99</v>
      </c>
      <c r="C188" s="9">
        <v>6</v>
      </c>
      <c r="D188" s="5">
        <v>21.939999999999998</v>
      </c>
      <c r="E188" s="13">
        <v>1283.3000000000002</v>
      </c>
      <c r="F188" s="9">
        <v>7</v>
      </c>
      <c r="G188" s="5">
        <v>23.369999999999997</v>
      </c>
      <c r="H188" s="13">
        <v>277.48</v>
      </c>
    </row>
    <row r="189" spans="1:8" x14ac:dyDescent="0.3">
      <c r="A189" s="4" t="s">
        <v>80</v>
      </c>
      <c r="B189" s="8" t="s">
        <v>100</v>
      </c>
      <c r="C189" s="9">
        <v>3</v>
      </c>
      <c r="D189" s="5">
        <v>100.67</v>
      </c>
      <c r="E189" s="13">
        <v>9252.7899999999991</v>
      </c>
      <c r="F189" s="9">
        <v>2</v>
      </c>
      <c r="G189" s="5">
        <v>5.33</v>
      </c>
      <c r="H189" s="13">
        <v>36.450000000000003</v>
      </c>
    </row>
    <row r="190" spans="1:8" x14ac:dyDescent="0.3">
      <c r="A190" s="4" t="s">
        <v>81</v>
      </c>
      <c r="B190" s="8" t="s">
        <v>99</v>
      </c>
      <c r="C190" s="9">
        <v>7</v>
      </c>
      <c r="D190" s="5">
        <v>24.939999999999998</v>
      </c>
      <c r="E190" s="13">
        <v>1433.17</v>
      </c>
      <c r="F190" s="9">
        <v>5</v>
      </c>
      <c r="G190" s="5">
        <v>9.870000000000001</v>
      </c>
      <c r="H190" s="13">
        <v>277.48</v>
      </c>
    </row>
    <row r="191" spans="1:8" x14ac:dyDescent="0.3">
      <c r="A191" s="4" t="s">
        <v>81</v>
      </c>
      <c r="B191" s="8" t="s">
        <v>100</v>
      </c>
      <c r="C191" s="9">
        <v>3</v>
      </c>
      <c r="D191" s="5">
        <v>6.17</v>
      </c>
      <c r="E191" s="13">
        <v>384.29999999999995</v>
      </c>
      <c r="F191" s="9">
        <v>1</v>
      </c>
      <c r="G191" s="5">
        <v>0</v>
      </c>
      <c r="H191" s="13">
        <v>36.450000000000003</v>
      </c>
    </row>
    <row r="192" spans="1:8" x14ac:dyDescent="0.3">
      <c r="A192" s="4" t="s">
        <v>82</v>
      </c>
      <c r="B192" s="8" t="s">
        <v>99</v>
      </c>
      <c r="C192" s="9">
        <v>3</v>
      </c>
      <c r="D192" s="5">
        <v>174.33</v>
      </c>
      <c r="E192" s="13">
        <v>14455.34</v>
      </c>
      <c r="F192" s="9">
        <v>3</v>
      </c>
      <c r="G192" s="5">
        <v>64.25</v>
      </c>
      <c r="H192" s="13">
        <v>5078.7700000000004</v>
      </c>
    </row>
    <row r="193" spans="1:8" x14ac:dyDescent="0.3">
      <c r="A193" s="4" t="s">
        <v>83</v>
      </c>
      <c r="B193" s="8" t="s">
        <v>99</v>
      </c>
      <c r="C193" s="9">
        <v>16</v>
      </c>
      <c r="D193" s="5">
        <v>1568.5900000000001</v>
      </c>
      <c r="E193" s="13">
        <v>107522.92</v>
      </c>
      <c r="F193" s="9">
        <v>5</v>
      </c>
      <c r="G193" s="5">
        <v>113.41999999999999</v>
      </c>
      <c r="H193" s="13">
        <v>6183.3900000000012</v>
      </c>
    </row>
    <row r="194" spans="1:8" x14ac:dyDescent="0.3">
      <c r="A194" s="4" t="s">
        <v>83</v>
      </c>
      <c r="B194" s="8" t="s">
        <v>100</v>
      </c>
      <c r="C194" s="9">
        <v>5</v>
      </c>
      <c r="D194" s="5">
        <v>389.33</v>
      </c>
      <c r="E194" s="13">
        <v>33449.200000000004</v>
      </c>
      <c r="F194" s="9">
        <v>0</v>
      </c>
      <c r="G194" s="5">
        <v>0</v>
      </c>
      <c r="H194" s="13">
        <v>0</v>
      </c>
    </row>
    <row r="195" spans="1:8" x14ac:dyDescent="0.3">
      <c r="A195" s="4" t="s">
        <v>83</v>
      </c>
      <c r="B195" s="8" t="s">
        <v>101</v>
      </c>
      <c r="C195" s="9">
        <v>1</v>
      </c>
      <c r="D195" s="5">
        <v>28.5</v>
      </c>
      <c r="E195" s="13">
        <v>2759.69</v>
      </c>
      <c r="F195" s="9">
        <v>0</v>
      </c>
      <c r="G195" s="5">
        <v>0</v>
      </c>
      <c r="H195" s="13">
        <v>0</v>
      </c>
    </row>
    <row r="196" spans="1:8" x14ac:dyDescent="0.3">
      <c r="A196" s="4" t="s">
        <v>84</v>
      </c>
      <c r="B196" s="8" t="s">
        <v>99</v>
      </c>
      <c r="C196" s="9">
        <v>11</v>
      </c>
      <c r="D196" s="5">
        <v>856.91000000000008</v>
      </c>
      <c r="E196" s="13">
        <v>42304.259999999987</v>
      </c>
      <c r="F196" s="9">
        <v>7</v>
      </c>
      <c r="G196" s="5">
        <v>529.75</v>
      </c>
      <c r="H196" s="13">
        <v>30648.060000000005</v>
      </c>
    </row>
    <row r="197" spans="1:8" x14ac:dyDescent="0.3">
      <c r="A197" s="4" t="s">
        <v>84</v>
      </c>
      <c r="B197" s="8" t="s">
        <v>100</v>
      </c>
      <c r="C197" s="9">
        <v>3</v>
      </c>
      <c r="D197" s="5">
        <v>133</v>
      </c>
      <c r="E197" s="13">
        <v>6591.05</v>
      </c>
      <c r="F197" s="9">
        <v>2</v>
      </c>
      <c r="G197" s="5">
        <v>101</v>
      </c>
      <c r="H197" s="13">
        <v>7231.6900000000005</v>
      </c>
    </row>
    <row r="198" spans="1:8" x14ac:dyDescent="0.3">
      <c r="A198" s="4" t="s">
        <v>85</v>
      </c>
      <c r="B198" s="8" t="s">
        <v>99</v>
      </c>
      <c r="C198" s="9">
        <v>1</v>
      </c>
      <c r="D198" s="5">
        <v>115</v>
      </c>
      <c r="E198" s="13">
        <v>6695.58</v>
      </c>
      <c r="F198" s="9">
        <v>1</v>
      </c>
      <c r="G198" s="5">
        <v>21.75</v>
      </c>
      <c r="H198" s="13">
        <v>1342.3400000000001</v>
      </c>
    </row>
    <row r="199" spans="1:8" x14ac:dyDescent="0.3">
      <c r="A199" s="4" t="s">
        <v>85</v>
      </c>
      <c r="B199" s="8" t="s">
        <v>100</v>
      </c>
      <c r="C199" s="9">
        <v>3</v>
      </c>
      <c r="D199" s="5">
        <v>368.17</v>
      </c>
      <c r="E199" s="13">
        <v>24116.62</v>
      </c>
      <c r="F199" s="9">
        <v>3</v>
      </c>
      <c r="G199" s="5">
        <v>74.25</v>
      </c>
      <c r="H199" s="13">
        <v>5241.37</v>
      </c>
    </row>
    <row r="200" spans="1:8" x14ac:dyDescent="0.3">
      <c r="A200" s="4" t="s">
        <v>86</v>
      </c>
      <c r="B200" s="8" t="s">
        <v>100</v>
      </c>
      <c r="C200" s="9">
        <v>1</v>
      </c>
      <c r="D200" s="5">
        <v>53</v>
      </c>
      <c r="E200" s="13">
        <v>3163.3300000000004</v>
      </c>
      <c r="F200" s="9">
        <v>0</v>
      </c>
      <c r="G200" s="5">
        <v>0</v>
      </c>
      <c r="H200" s="13">
        <v>0</v>
      </c>
    </row>
    <row r="201" spans="1:8" x14ac:dyDescent="0.3">
      <c r="A201" s="4" t="s">
        <v>86</v>
      </c>
      <c r="B201" s="8" t="s">
        <v>101</v>
      </c>
      <c r="C201" s="9">
        <v>1</v>
      </c>
      <c r="D201" s="5">
        <v>48.999999999999993</v>
      </c>
      <c r="E201" s="13">
        <v>3305.77</v>
      </c>
      <c r="F201" s="9">
        <v>0</v>
      </c>
      <c r="G201" s="5">
        <v>0</v>
      </c>
      <c r="H201" s="13">
        <v>0</v>
      </c>
    </row>
    <row r="202" spans="1:8" x14ac:dyDescent="0.3">
      <c r="A202" s="4" t="s">
        <v>87</v>
      </c>
      <c r="B202" s="8" t="s">
        <v>99</v>
      </c>
      <c r="C202" s="9">
        <v>0</v>
      </c>
      <c r="D202" s="5">
        <v>0</v>
      </c>
      <c r="E202" s="13">
        <v>0</v>
      </c>
      <c r="F202" s="9">
        <v>1</v>
      </c>
      <c r="G202" s="5">
        <v>17.5</v>
      </c>
      <c r="H202" s="13">
        <v>137.43</v>
      </c>
    </row>
    <row r="203" spans="1:8" x14ac:dyDescent="0.3">
      <c r="A203" s="4" t="s">
        <v>87</v>
      </c>
      <c r="B203" s="8" t="s">
        <v>100</v>
      </c>
      <c r="C203" s="9">
        <v>1</v>
      </c>
      <c r="D203" s="5">
        <v>9.5</v>
      </c>
      <c r="E203" s="13">
        <v>0</v>
      </c>
      <c r="F203" s="9">
        <v>0</v>
      </c>
      <c r="G203" s="5">
        <v>0</v>
      </c>
      <c r="H203" s="13">
        <v>0</v>
      </c>
    </row>
    <row r="204" spans="1:8" x14ac:dyDescent="0.3">
      <c r="A204" s="4" t="s">
        <v>88</v>
      </c>
      <c r="B204" s="8" t="s">
        <v>99</v>
      </c>
      <c r="C204" s="9">
        <v>7</v>
      </c>
      <c r="D204" s="5">
        <v>2486.3999999999996</v>
      </c>
      <c r="E204" s="13">
        <v>162600.91</v>
      </c>
      <c r="F204" s="9">
        <v>6</v>
      </c>
      <c r="G204" s="5">
        <v>1005.33</v>
      </c>
      <c r="H204" s="13">
        <v>66085.98</v>
      </c>
    </row>
    <row r="205" spans="1:8" x14ac:dyDescent="0.3">
      <c r="A205" s="4" t="s">
        <v>88</v>
      </c>
      <c r="B205" s="8" t="s">
        <v>100</v>
      </c>
      <c r="C205" s="9">
        <v>1</v>
      </c>
      <c r="D205" s="5">
        <v>544.67000000000007</v>
      </c>
      <c r="E205" s="13">
        <v>45481.54</v>
      </c>
      <c r="F205" s="9">
        <v>2</v>
      </c>
      <c r="G205" s="5">
        <v>296.17</v>
      </c>
      <c r="H205" s="13">
        <v>22858.63</v>
      </c>
    </row>
    <row r="206" spans="1:8" x14ac:dyDescent="0.3">
      <c r="A206" s="4" t="s">
        <v>88</v>
      </c>
      <c r="B206" s="8" t="s">
        <v>101</v>
      </c>
      <c r="C206" s="9">
        <v>1</v>
      </c>
      <c r="D206" s="5">
        <v>210</v>
      </c>
      <c r="E206" s="13">
        <v>14740.23</v>
      </c>
      <c r="F206" s="9">
        <v>1</v>
      </c>
      <c r="G206" s="5">
        <v>0</v>
      </c>
      <c r="H206" s="13">
        <v>26.31</v>
      </c>
    </row>
    <row r="207" spans="1:8" x14ac:dyDescent="0.3">
      <c r="A207" s="4" t="s">
        <v>89</v>
      </c>
      <c r="B207" s="8" t="s">
        <v>99</v>
      </c>
      <c r="C207" s="9">
        <v>20</v>
      </c>
      <c r="D207" s="5">
        <v>2785.4400000000005</v>
      </c>
      <c r="E207" s="13">
        <v>180813.41000000006</v>
      </c>
      <c r="F207" s="9">
        <v>7</v>
      </c>
      <c r="G207" s="5">
        <v>57</v>
      </c>
      <c r="H207" s="13">
        <v>3211.94</v>
      </c>
    </row>
    <row r="208" spans="1:8" x14ac:dyDescent="0.3">
      <c r="A208" s="4" t="s">
        <v>89</v>
      </c>
      <c r="B208" s="8" t="s">
        <v>100</v>
      </c>
      <c r="C208" s="9">
        <v>3</v>
      </c>
      <c r="D208" s="5">
        <v>1349.16</v>
      </c>
      <c r="E208" s="13">
        <v>109790.5</v>
      </c>
      <c r="F208" s="9">
        <v>1</v>
      </c>
      <c r="G208" s="5">
        <v>21</v>
      </c>
      <c r="H208" s="13">
        <v>1368.11</v>
      </c>
    </row>
    <row r="209" spans="1:8" x14ac:dyDescent="0.3">
      <c r="A209" s="4" t="s">
        <v>89</v>
      </c>
      <c r="B209" s="8" t="s">
        <v>101</v>
      </c>
      <c r="C209" s="9">
        <v>1</v>
      </c>
      <c r="D209" s="5">
        <v>269.25</v>
      </c>
      <c r="E209" s="13">
        <v>23658.21</v>
      </c>
      <c r="F209" s="9">
        <v>0</v>
      </c>
      <c r="G209" s="5">
        <v>0</v>
      </c>
      <c r="H209" s="13">
        <v>0</v>
      </c>
    </row>
    <row r="210" spans="1:8" x14ac:dyDescent="0.3">
      <c r="A210" s="4" t="s">
        <v>90</v>
      </c>
      <c r="B210" s="8" t="s">
        <v>99</v>
      </c>
      <c r="C210" s="9">
        <v>20</v>
      </c>
      <c r="D210" s="5">
        <v>1743.58</v>
      </c>
      <c r="E210" s="13">
        <v>102976.68000000001</v>
      </c>
      <c r="F210" s="9">
        <v>16</v>
      </c>
      <c r="G210" s="5">
        <v>312.25</v>
      </c>
      <c r="H210" s="13">
        <v>18765.87</v>
      </c>
    </row>
    <row r="211" spans="1:8" x14ac:dyDescent="0.3">
      <c r="A211" s="4" t="s">
        <v>90</v>
      </c>
      <c r="B211" s="8" t="s">
        <v>100</v>
      </c>
      <c r="C211" s="9">
        <v>6</v>
      </c>
      <c r="D211" s="5">
        <v>1096.75</v>
      </c>
      <c r="E211" s="13">
        <v>83586.75</v>
      </c>
      <c r="F211" s="9">
        <v>4</v>
      </c>
      <c r="G211" s="5">
        <v>54</v>
      </c>
      <c r="H211" s="13">
        <v>3339.8900000000003</v>
      </c>
    </row>
    <row r="212" spans="1:8" x14ac:dyDescent="0.3">
      <c r="A212" s="4" t="s">
        <v>90</v>
      </c>
      <c r="B212" s="8" t="s">
        <v>101</v>
      </c>
      <c r="C212" s="9">
        <v>1</v>
      </c>
      <c r="D212" s="5">
        <v>191.5</v>
      </c>
      <c r="E212" s="13">
        <v>18026.629999999997</v>
      </c>
      <c r="F212" s="9">
        <v>1</v>
      </c>
      <c r="G212" s="5">
        <v>5</v>
      </c>
      <c r="H212" s="13">
        <v>621.04</v>
      </c>
    </row>
    <row r="213" spans="1:8" x14ac:dyDescent="0.3">
      <c r="A213" s="4" t="s">
        <v>91</v>
      </c>
      <c r="B213" s="8" t="s">
        <v>99</v>
      </c>
      <c r="C213" s="9">
        <v>5</v>
      </c>
      <c r="D213" s="5">
        <v>300.5</v>
      </c>
      <c r="E213" s="13">
        <v>22216.560000000001</v>
      </c>
      <c r="F213" s="9">
        <v>2</v>
      </c>
      <c r="G213" s="5">
        <v>62.25</v>
      </c>
      <c r="H213" s="13">
        <v>4427.24</v>
      </c>
    </row>
    <row r="214" spans="1:8" x14ac:dyDescent="0.3">
      <c r="A214" s="4" t="s">
        <v>91</v>
      </c>
      <c r="B214" s="8" t="s">
        <v>100</v>
      </c>
      <c r="C214" s="9">
        <v>1</v>
      </c>
      <c r="D214" s="5">
        <v>72</v>
      </c>
      <c r="E214" s="13">
        <v>6785.32</v>
      </c>
      <c r="F214" s="9">
        <v>0</v>
      </c>
      <c r="G214" s="5">
        <v>0</v>
      </c>
      <c r="H214" s="13">
        <v>0</v>
      </c>
    </row>
    <row r="215" spans="1:8" x14ac:dyDescent="0.3">
      <c r="A215" s="4" t="s">
        <v>92</v>
      </c>
      <c r="B215" s="8" t="s">
        <v>99</v>
      </c>
      <c r="C215" s="9">
        <v>9</v>
      </c>
      <c r="D215" s="5">
        <v>2705.69</v>
      </c>
      <c r="E215" s="13">
        <v>175014.34</v>
      </c>
      <c r="F215" s="9">
        <v>6</v>
      </c>
      <c r="G215" s="5">
        <v>659.24</v>
      </c>
      <c r="H215" s="13">
        <v>41735</v>
      </c>
    </row>
    <row r="216" spans="1:8" x14ac:dyDescent="0.3">
      <c r="A216" s="4" t="s">
        <v>92</v>
      </c>
      <c r="B216" s="8" t="s">
        <v>100</v>
      </c>
      <c r="C216" s="9">
        <v>5</v>
      </c>
      <c r="D216" s="5">
        <v>1122.25</v>
      </c>
      <c r="E216" s="13">
        <v>89026.79</v>
      </c>
      <c r="F216" s="9">
        <v>7</v>
      </c>
      <c r="G216" s="5">
        <v>177.75</v>
      </c>
      <c r="H216" s="13">
        <v>15282.97</v>
      </c>
    </row>
    <row r="217" spans="1:8" x14ac:dyDescent="0.3">
      <c r="A217" s="4" t="s">
        <v>92</v>
      </c>
      <c r="B217" s="8" t="s">
        <v>101</v>
      </c>
      <c r="C217" s="9">
        <v>1</v>
      </c>
      <c r="D217" s="5">
        <v>410.25</v>
      </c>
      <c r="E217" s="13">
        <v>43418.45</v>
      </c>
      <c r="F217" s="9">
        <v>1</v>
      </c>
      <c r="G217" s="5">
        <v>33.5</v>
      </c>
      <c r="H217" s="13">
        <v>3330.59</v>
      </c>
    </row>
    <row r="218" spans="1:8" ht="15" thickBot="1" x14ac:dyDescent="0.35">
      <c r="B218" s="6" t="s">
        <v>102</v>
      </c>
      <c r="C218" s="17">
        <f>SUM(C6:C217)</f>
        <v>10215</v>
      </c>
      <c r="D218" s="18">
        <f t="shared" ref="D218:H218" si="0">SUM(D6:D217)</f>
        <v>1517993.5399999989</v>
      </c>
      <c r="E218" s="19">
        <f t="shared" si="0"/>
        <v>116877460.49999994</v>
      </c>
      <c r="F218" s="17">
        <f t="shared" si="0"/>
        <v>7405</v>
      </c>
      <c r="G218" s="18">
        <f t="shared" si="0"/>
        <v>433266.32999999967</v>
      </c>
      <c r="H218" s="19">
        <f t="shared" si="0"/>
        <v>30447885.489999987</v>
      </c>
    </row>
  </sheetData>
  <mergeCells count="4">
    <mergeCell ref="A4:A5"/>
    <mergeCell ref="B4:B5"/>
    <mergeCell ref="C4:E4"/>
    <mergeCell ref="F4:H4"/>
  </mergeCells>
  <pageMargins left="0.7" right="0.7" top="0.75" bottom="0.75" header="0.3" footer="0.3"/>
  <pageSetup paperSize="1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AEA2B-CCE2-4463-A339-21665F21B72E}">
  <dimension ref="A1:E94"/>
  <sheetViews>
    <sheetView tabSelected="1" topLeftCell="A81" workbookViewId="0">
      <selection activeCell="F98" sqref="F98"/>
    </sheetView>
  </sheetViews>
  <sheetFormatPr baseColWidth="10" defaultRowHeight="14.4" x14ac:dyDescent="0.3"/>
  <cols>
    <col min="1" max="1" width="47.33203125" bestFit="1" customWidth="1"/>
    <col min="2" max="5" width="15.6640625" customWidth="1"/>
  </cols>
  <sheetData>
    <row r="1" spans="1:5" ht="15.6" x14ac:dyDescent="0.3">
      <c r="A1" s="1" t="s">
        <v>104</v>
      </c>
    </row>
    <row r="2" spans="1:5" x14ac:dyDescent="0.3">
      <c r="A2" s="2">
        <v>44589</v>
      </c>
    </row>
    <row r="3" spans="1:5" ht="15" thickBot="1" x14ac:dyDescent="0.35"/>
    <row r="4" spans="1:5" x14ac:dyDescent="0.3">
      <c r="A4" s="25" t="s">
        <v>0</v>
      </c>
      <c r="B4" s="22" t="s">
        <v>94</v>
      </c>
      <c r="C4" s="24"/>
      <c r="D4" s="26" t="s">
        <v>95</v>
      </c>
      <c r="E4" s="24"/>
    </row>
    <row r="5" spans="1:5" ht="49.5" customHeight="1" x14ac:dyDescent="0.3">
      <c r="A5" s="25"/>
      <c r="B5" s="10" t="s">
        <v>96</v>
      </c>
      <c r="C5" s="11" t="s">
        <v>98</v>
      </c>
      <c r="D5" s="10" t="s">
        <v>96</v>
      </c>
      <c r="E5" s="11" t="s">
        <v>98</v>
      </c>
    </row>
    <row r="6" spans="1:5" x14ac:dyDescent="0.3">
      <c r="A6" s="8" t="s">
        <v>1</v>
      </c>
      <c r="B6" s="12">
        <f>VLOOKUP(A6,'[1]DATA Prime 4%'!$B$6:$K$100,6,FALSE)</f>
        <v>401</v>
      </c>
      <c r="C6" s="13">
        <f>VLOOKUP(A6,'[1]DATA Prime 4%'!$B$6:$K$100,3,FALSE)</f>
        <v>1147128.3999999999</v>
      </c>
      <c r="D6" s="12">
        <f>VLOOKUP(A6,'[1]DATA Prime 4%'!$B$6:$K$100,7,FALSE)</f>
        <v>383</v>
      </c>
      <c r="E6" s="13">
        <f>VLOOKUP(A6,'[1]DATA Prime 4%'!$B$6:$K$100,4,FALSE)</f>
        <v>860886.14</v>
      </c>
    </row>
    <row r="7" spans="1:5" x14ac:dyDescent="0.3">
      <c r="A7" s="8" t="s">
        <v>2</v>
      </c>
      <c r="B7" s="12">
        <f>VLOOKUP(A7,'[1]DATA Prime 4%'!$B$6:$K$100,6,FALSE)</f>
        <v>137</v>
      </c>
      <c r="C7" s="13">
        <f>VLOOKUP(A7,'[1]DATA Prime 4%'!$B$6:$K$100,3,FALSE)</f>
        <v>402285.12</v>
      </c>
      <c r="D7" s="12">
        <f>VLOOKUP(A7,'[1]DATA Prime 4%'!$B$6:$K$100,7,FALSE)</f>
        <v>148</v>
      </c>
      <c r="E7" s="13">
        <f>VLOOKUP(A7,'[1]DATA Prime 4%'!$B$6:$K$100,4,FALSE)</f>
        <v>293229.34000000003</v>
      </c>
    </row>
    <row r="8" spans="1:5" x14ac:dyDescent="0.3">
      <c r="A8" s="8" t="s">
        <v>3</v>
      </c>
      <c r="B8" s="12">
        <f>VLOOKUP(A8,'[1]DATA Prime 4%'!$B$6:$K$100,6,FALSE)</f>
        <v>140</v>
      </c>
      <c r="C8" s="13">
        <f>VLOOKUP(A8,'[1]DATA Prime 4%'!$B$6:$K$100,3,FALSE)</f>
        <v>363800.04</v>
      </c>
      <c r="D8" s="12">
        <f>VLOOKUP(A8,'[1]DATA Prime 4%'!$B$6:$K$100,7,FALSE)</f>
        <v>128</v>
      </c>
      <c r="E8" s="13">
        <f>VLOOKUP(A8,'[1]DATA Prime 4%'!$B$6:$K$100,4,FALSE)</f>
        <v>262977.09999999998</v>
      </c>
    </row>
    <row r="9" spans="1:5" x14ac:dyDescent="0.3">
      <c r="A9" s="8" t="s">
        <v>4</v>
      </c>
      <c r="B9" s="12">
        <f>VLOOKUP(A9,'[1]DATA Prime 4%'!$B$6:$K$100,6,FALSE)</f>
        <v>345</v>
      </c>
      <c r="C9" s="13">
        <f>VLOOKUP(A9,'[1]DATA Prime 4%'!$B$6:$K$100,3,FALSE)</f>
        <v>911271.11</v>
      </c>
      <c r="D9" s="12">
        <f>VLOOKUP(A9,'[1]DATA Prime 4%'!$B$6:$K$100,7,FALSE)</f>
        <v>346</v>
      </c>
      <c r="E9" s="13">
        <f>VLOOKUP(A9,'[1]DATA Prime 4%'!$B$6:$K$100,4,FALSE)</f>
        <v>681469.92</v>
      </c>
    </row>
    <row r="10" spans="1:5" x14ac:dyDescent="0.3">
      <c r="A10" s="8" t="s">
        <v>5</v>
      </c>
      <c r="B10" s="12">
        <f>VLOOKUP(A10,'[1]DATA Prime 4%'!$B$6:$K$100,6,FALSE)</f>
        <v>504</v>
      </c>
      <c r="C10" s="13">
        <f>VLOOKUP(A10,'[1]DATA Prime 4%'!$B$6:$K$100,3,FALSE)</f>
        <v>1370381.46</v>
      </c>
      <c r="D10" s="12">
        <f>VLOOKUP(A10,'[1]DATA Prime 4%'!$B$6:$K$100,7,FALSE)</f>
        <v>520</v>
      </c>
      <c r="E10" s="13">
        <f>VLOOKUP(A10,'[1]DATA Prime 4%'!$B$6:$K$100,4,FALSE)</f>
        <v>1057022.5900000001</v>
      </c>
    </row>
    <row r="11" spans="1:5" x14ac:dyDescent="0.3">
      <c r="A11" s="8" t="s">
        <v>6</v>
      </c>
      <c r="B11" s="12">
        <f>VLOOKUP(A11,'[1]DATA Prime 4%'!$B$6:$K$100,6,FALSE)</f>
        <v>426</v>
      </c>
      <c r="C11" s="13">
        <f>VLOOKUP(A11,'[1]DATA Prime 4%'!$B$6:$K$100,3,FALSE)</f>
        <v>1164899.05</v>
      </c>
      <c r="D11" s="12">
        <f>VLOOKUP(A11,'[1]DATA Prime 4%'!$B$6:$K$100,7,FALSE)</f>
        <v>436</v>
      </c>
      <c r="E11" s="13">
        <f>VLOOKUP(A11,'[1]DATA Prime 4%'!$B$6:$K$100,4,FALSE)</f>
        <v>850517.58</v>
      </c>
    </row>
    <row r="12" spans="1:5" x14ac:dyDescent="0.3">
      <c r="A12" s="8" t="s">
        <v>7</v>
      </c>
      <c r="B12" s="12">
        <f>VLOOKUP(A12,'[1]DATA Prime 4%'!$B$6:$K$100,6,FALSE)</f>
        <v>241</v>
      </c>
      <c r="C12" s="13">
        <f>VLOOKUP(A12,'[1]DATA Prime 4%'!$B$6:$K$100,3,FALSE)</f>
        <v>642522.94999999995</v>
      </c>
      <c r="D12" s="12">
        <f>VLOOKUP(A12,'[1]DATA Prime 4%'!$B$6:$K$100,7,FALSE)</f>
        <v>233</v>
      </c>
      <c r="E12" s="13">
        <f>VLOOKUP(A12,'[1]DATA Prime 4%'!$B$6:$K$100,4,FALSE)</f>
        <v>473946.98</v>
      </c>
    </row>
    <row r="13" spans="1:5" x14ac:dyDescent="0.3">
      <c r="A13" s="8" t="s">
        <v>8</v>
      </c>
      <c r="B13" s="12">
        <f>VLOOKUP(A13,'[1]DATA Prime 4%'!$B$6:$K$100,6,FALSE)</f>
        <v>433</v>
      </c>
      <c r="C13" s="13">
        <f>VLOOKUP(A13,'[1]DATA Prime 4%'!$B$6:$K$100,3,FALSE)</f>
        <v>1074734.01</v>
      </c>
      <c r="D13" s="12">
        <f>VLOOKUP(A13,'[1]DATA Prime 4%'!$B$6:$K$100,7,FALSE)</f>
        <v>462</v>
      </c>
      <c r="E13" s="13">
        <f>VLOOKUP(A13,'[1]DATA Prime 4%'!$B$6:$K$100,4,FALSE)</f>
        <v>853363.36</v>
      </c>
    </row>
    <row r="14" spans="1:5" x14ac:dyDescent="0.3">
      <c r="A14" s="8" t="s">
        <v>9</v>
      </c>
      <c r="B14" s="12">
        <f>VLOOKUP(A14,'[1]DATA Prime 4%'!$B$6:$K$100,6,FALSE)</f>
        <v>344</v>
      </c>
      <c r="C14" s="13">
        <f>VLOOKUP(A14,'[1]DATA Prime 4%'!$B$6:$K$100,3,FALSE)</f>
        <v>983531.94</v>
      </c>
      <c r="D14" s="12">
        <f>VLOOKUP(A14,'[1]DATA Prime 4%'!$B$6:$K$100,7,FALSE)</f>
        <v>360</v>
      </c>
      <c r="E14" s="13">
        <f>VLOOKUP(A14,'[1]DATA Prime 4%'!$B$6:$K$100,4,FALSE)</f>
        <v>734708.86</v>
      </c>
    </row>
    <row r="15" spans="1:5" x14ac:dyDescent="0.3">
      <c r="A15" s="8" t="s">
        <v>10</v>
      </c>
      <c r="B15" s="12">
        <f>VLOOKUP(A15,'[1]DATA Prime 4%'!$B$6:$K$100,6,FALSE)</f>
        <v>440</v>
      </c>
      <c r="C15" s="13">
        <f>VLOOKUP(A15,'[1]DATA Prime 4%'!$B$6:$K$100,3,FALSE)</f>
        <v>951222.28</v>
      </c>
      <c r="D15" s="12">
        <f>VLOOKUP(A15,'[1]DATA Prime 4%'!$B$6:$K$100,7,FALSE)</f>
        <v>384</v>
      </c>
      <c r="E15" s="13">
        <f>VLOOKUP(A15,'[1]DATA Prime 4%'!$B$6:$K$100,4,FALSE)</f>
        <v>732656.04</v>
      </c>
    </row>
    <row r="16" spans="1:5" x14ac:dyDescent="0.3">
      <c r="A16" s="8" t="s">
        <v>11</v>
      </c>
      <c r="B16" s="12">
        <f>VLOOKUP(A16,'[1]DATA Prime 4%'!$B$6:$K$100,6,FALSE)</f>
        <v>24</v>
      </c>
      <c r="C16" s="13">
        <f>VLOOKUP(A16,'[1]DATA Prime 4%'!$B$6:$K$100,3,FALSE)</f>
        <v>61402.02</v>
      </c>
      <c r="D16" s="12">
        <f>VLOOKUP(A16,'[1]DATA Prime 4%'!$B$6:$K$100,7,FALSE)</f>
        <v>27</v>
      </c>
      <c r="E16" s="13">
        <f>VLOOKUP(A16,'[1]DATA Prime 4%'!$B$6:$K$100,4,FALSE)</f>
        <v>48851.58</v>
      </c>
    </row>
    <row r="17" spans="1:5" x14ac:dyDescent="0.3">
      <c r="A17" s="8" t="s">
        <v>12</v>
      </c>
      <c r="B17" s="12">
        <f>VLOOKUP(A17,'[1]DATA Prime 4%'!$B$6:$K$100,6,FALSE)</f>
        <v>466</v>
      </c>
      <c r="C17" s="13">
        <f>VLOOKUP(A17,'[1]DATA Prime 4%'!$B$6:$K$100,3,FALSE)</f>
        <v>1223487.3600000001</v>
      </c>
      <c r="D17" s="12">
        <f>VLOOKUP(A17,'[1]DATA Prime 4%'!$B$6:$K$100,7,FALSE)</f>
        <v>480</v>
      </c>
      <c r="E17" s="13">
        <f>VLOOKUP(A17,'[1]DATA Prime 4%'!$B$6:$K$100,4,FALSE)</f>
        <v>1012446.04</v>
      </c>
    </row>
    <row r="18" spans="1:5" x14ac:dyDescent="0.3">
      <c r="A18" s="8" t="s">
        <v>13</v>
      </c>
      <c r="B18" s="12">
        <f>VLOOKUP(A18,'[1]DATA Prime 4%'!$B$6:$K$100,6,FALSE)</f>
        <v>272</v>
      </c>
      <c r="C18" s="13">
        <f>VLOOKUP(A18,'[1]DATA Prime 4%'!$B$6:$K$100,3,FALSE)</f>
        <v>747102.69</v>
      </c>
      <c r="D18" s="12">
        <f>VLOOKUP(A18,'[1]DATA Prime 4%'!$B$6:$K$100,7,FALSE)</f>
        <v>256</v>
      </c>
      <c r="E18" s="13">
        <f>VLOOKUP(A18,'[1]DATA Prime 4%'!$B$6:$K$100,4,FALSE)</f>
        <v>557296.9</v>
      </c>
    </row>
    <row r="19" spans="1:5" x14ac:dyDescent="0.3">
      <c r="A19" s="8" t="s">
        <v>14</v>
      </c>
      <c r="B19" s="12">
        <f>VLOOKUP(A19,'[1]DATA Prime 4%'!$B$6:$K$100,6,FALSE)</f>
        <v>655</v>
      </c>
      <c r="C19" s="13">
        <f>VLOOKUP(A19,'[1]DATA Prime 4%'!$B$6:$K$100,3,FALSE)</f>
        <v>1783350.96</v>
      </c>
      <c r="D19" s="12">
        <f>VLOOKUP(A19,'[1]DATA Prime 4%'!$B$6:$K$100,7,FALSE)</f>
        <v>669</v>
      </c>
      <c r="E19" s="13">
        <f>VLOOKUP(A19,'[1]DATA Prime 4%'!$B$6:$K$100,4,FALSE)</f>
        <v>1362641.9199999999</v>
      </c>
    </row>
    <row r="20" spans="1:5" x14ac:dyDescent="0.3">
      <c r="A20" s="8" t="s">
        <v>15</v>
      </c>
      <c r="B20" s="12">
        <f>VLOOKUP(A20,'[1]DATA Prime 4%'!$B$6:$K$100,6,FALSE)</f>
        <v>576</v>
      </c>
      <c r="C20" s="13">
        <f>VLOOKUP(A20,'[1]DATA Prime 4%'!$B$6:$K$100,3,FALSE)</f>
        <v>1597392.94</v>
      </c>
      <c r="D20" s="12">
        <f>VLOOKUP(A20,'[1]DATA Prime 4%'!$B$6:$K$100,7,FALSE)</f>
        <v>562</v>
      </c>
      <c r="E20" s="13">
        <f>VLOOKUP(A20,'[1]DATA Prime 4%'!$B$6:$K$100,4,FALSE)</f>
        <v>1173254.6000000001</v>
      </c>
    </row>
    <row r="21" spans="1:5" x14ac:dyDescent="0.3">
      <c r="A21" s="8" t="s">
        <v>16</v>
      </c>
      <c r="B21" s="12">
        <f>VLOOKUP(A21,'[1]DATA Prime 4%'!$B$6:$K$100,6,FALSE)</f>
        <v>576</v>
      </c>
      <c r="C21" s="13">
        <f>VLOOKUP(A21,'[1]DATA Prime 4%'!$B$6:$K$100,3,FALSE)</f>
        <v>1406952.13</v>
      </c>
      <c r="D21" s="12">
        <f>VLOOKUP(A21,'[1]DATA Prime 4%'!$B$6:$K$100,7,FALSE)</f>
        <v>562</v>
      </c>
      <c r="E21" s="13">
        <f>VLOOKUP(A21,'[1]DATA Prime 4%'!$B$6:$K$100,4,FALSE)</f>
        <v>1119575.17</v>
      </c>
    </row>
    <row r="22" spans="1:5" x14ac:dyDescent="0.3">
      <c r="A22" s="8" t="s">
        <v>17</v>
      </c>
      <c r="B22" s="12">
        <f>VLOOKUP(A22,'[1]DATA Prime 4%'!$B$6:$K$100,6,FALSE)</f>
        <v>529</v>
      </c>
      <c r="C22" s="13">
        <f>VLOOKUP(A22,'[1]DATA Prime 4%'!$B$6:$K$100,3,FALSE)</f>
        <v>1511601.1</v>
      </c>
      <c r="D22" s="12">
        <f>VLOOKUP(A22,'[1]DATA Prime 4%'!$B$6:$K$100,7,FALSE)</f>
        <v>577</v>
      </c>
      <c r="E22" s="13">
        <f>VLOOKUP(A22,'[1]DATA Prime 4%'!$B$6:$K$100,4,FALSE)</f>
        <v>1167077.06</v>
      </c>
    </row>
    <row r="23" spans="1:5" x14ac:dyDescent="0.3">
      <c r="A23" s="8" t="s">
        <v>18</v>
      </c>
      <c r="B23" s="12">
        <f>VLOOKUP(A23,'[1]DATA Prime 4%'!$B$6:$K$100,6,FALSE)</f>
        <v>446</v>
      </c>
      <c r="C23" s="13">
        <f>VLOOKUP(A23,'[1]DATA Prime 4%'!$B$6:$K$100,3,FALSE)</f>
        <v>1218091.8700000001</v>
      </c>
      <c r="D23" s="12">
        <f>VLOOKUP(A23,'[1]DATA Prime 4%'!$B$6:$K$100,7,FALSE)</f>
        <v>421</v>
      </c>
      <c r="E23" s="13">
        <f>VLOOKUP(A23,'[1]DATA Prime 4%'!$B$6:$K$100,4,FALSE)</f>
        <v>887041.78</v>
      </c>
    </row>
    <row r="24" spans="1:5" x14ac:dyDescent="0.3">
      <c r="A24" s="8" t="s">
        <v>19</v>
      </c>
      <c r="B24" s="12">
        <f>VLOOKUP(A24,'[1]DATA Prime 4%'!$B$6:$K$100,6,FALSE)</f>
        <v>330</v>
      </c>
      <c r="C24" s="13">
        <f>VLOOKUP(A24,'[1]DATA Prime 4%'!$B$6:$K$100,3,FALSE)</f>
        <v>991532.36</v>
      </c>
      <c r="D24" s="12">
        <f>VLOOKUP(A24,'[1]DATA Prime 4%'!$B$6:$K$100,7,FALSE)</f>
        <v>361</v>
      </c>
      <c r="E24" s="13">
        <f>VLOOKUP(A24,'[1]DATA Prime 4%'!$B$6:$K$100,4,FALSE)</f>
        <v>757507.65</v>
      </c>
    </row>
    <row r="25" spans="1:5" x14ac:dyDescent="0.3">
      <c r="A25" s="8" t="s">
        <v>20</v>
      </c>
      <c r="B25" s="12">
        <f>VLOOKUP(A25,'[1]DATA Prime 4%'!$B$6:$K$100,6,FALSE)</f>
        <v>774</v>
      </c>
      <c r="C25" s="13">
        <f>VLOOKUP(A25,'[1]DATA Prime 4%'!$B$6:$K$100,3,FALSE)</f>
        <v>2000035.73</v>
      </c>
      <c r="D25" s="12">
        <f>VLOOKUP(A25,'[1]DATA Prime 4%'!$B$6:$K$100,7,FALSE)</f>
        <v>808</v>
      </c>
      <c r="E25" s="13">
        <f>VLOOKUP(A25,'[1]DATA Prime 4%'!$B$6:$K$100,4,FALSE)</f>
        <v>1526100.61</v>
      </c>
    </row>
    <row r="26" spans="1:5" x14ac:dyDescent="0.3">
      <c r="A26" s="8" t="s">
        <v>21</v>
      </c>
      <c r="B26" s="12">
        <f>VLOOKUP(A26,'[1]DATA Prime 4%'!$B$6:$K$100,6,FALSE)</f>
        <v>422</v>
      </c>
      <c r="C26" s="13">
        <f>VLOOKUP(A26,'[1]DATA Prime 4%'!$B$6:$K$100,3,FALSE)</f>
        <v>1086767.8600000001</v>
      </c>
      <c r="D26" s="12">
        <f>VLOOKUP(A26,'[1]DATA Prime 4%'!$B$6:$K$100,7,FALSE)</f>
        <v>401</v>
      </c>
      <c r="E26" s="13">
        <f>VLOOKUP(A26,'[1]DATA Prime 4%'!$B$6:$K$100,4,FALSE)</f>
        <v>801750.96</v>
      </c>
    </row>
    <row r="27" spans="1:5" x14ac:dyDescent="0.3">
      <c r="A27" s="8" t="s">
        <v>22</v>
      </c>
      <c r="B27" s="12">
        <f>VLOOKUP(A27,'[1]DATA Prime 4%'!$B$6:$K$100,6,FALSE)</f>
        <v>385</v>
      </c>
      <c r="C27" s="13">
        <f>VLOOKUP(A27,'[1]DATA Prime 4%'!$B$6:$K$100,3,FALSE)</f>
        <v>1028532.51</v>
      </c>
      <c r="D27" s="12">
        <f>VLOOKUP(A27,'[1]DATA Prime 4%'!$B$6:$K$100,7,FALSE)</f>
        <v>369</v>
      </c>
      <c r="E27" s="13">
        <f>VLOOKUP(A27,'[1]DATA Prime 4%'!$B$6:$K$100,4,FALSE)</f>
        <v>751206.27</v>
      </c>
    </row>
    <row r="28" spans="1:5" x14ac:dyDescent="0.3">
      <c r="A28" s="8" t="s">
        <v>23</v>
      </c>
      <c r="B28" s="12">
        <f>VLOOKUP(A28,'[1]DATA Prime 4%'!$B$6:$K$100,6,FALSE)</f>
        <v>8</v>
      </c>
      <c r="C28" s="13">
        <f>VLOOKUP(A28,'[1]DATA Prime 4%'!$B$6:$K$100,3,FALSE)</f>
        <v>11411.23</v>
      </c>
      <c r="D28" s="12">
        <f>VLOOKUP(A28,'[1]DATA Prime 4%'!$B$6:$K$100,7,FALSE)</f>
        <v>6</v>
      </c>
      <c r="E28" s="13">
        <f>VLOOKUP(A28,'[1]DATA Prime 4%'!$B$6:$K$100,4,FALSE)</f>
        <v>8283.58</v>
      </c>
    </row>
    <row r="29" spans="1:5" x14ac:dyDescent="0.3">
      <c r="A29" s="8" t="s">
        <v>24</v>
      </c>
      <c r="B29" s="12">
        <f>VLOOKUP(A29,'[1]DATA Prime 4%'!$B$6:$K$100,6,FALSE)</f>
        <v>403</v>
      </c>
      <c r="C29" s="13">
        <f>VLOOKUP(A29,'[1]DATA Prime 4%'!$B$6:$K$100,3,FALSE)</f>
        <v>1129840.58</v>
      </c>
      <c r="D29" s="12">
        <f>VLOOKUP(A29,'[1]DATA Prime 4%'!$B$6:$K$100,7,FALSE)</f>
        <v>389</v>
      </c>
      <c r="E29" s="13">
        <f>VLOOKUP(A29,'[1]DATA Prime 4%'!$B$6:$K$100,4,FALSE)</f>
        <v>825991.52</v>
      </c>
    </row>
    <row r="30" spans="1:5" x14ac:dyDescent="0.3">
      <c r="A30" s="8" t="s">
        <v>25</v>
      </c>
      <c r="B30" s="12">
        <f>VLOOKUP(A30,'[1]DATA Prime 4%'!$B$6:$K$100,6,FALSE)</f>
        <v>162</v>
      </c>
      <c r="C30" s="13">
        <f>VLOOKUP(A30,'[1]DATA Prime 4%'!$B$6:$K$100,3,FALSE)</f>
        <v>451362.18</v>
      </c>
      <c r="D30" s="12">
        <f>VLOOKUP(A30,'[1]DATA Prime 4%'!$B$6:$K$100,7,FALSE)</f>
        <v>156</v>
      </c>
      <c r="E30" s="13">
        <f>VLOOKUP(A30,'[1]DATA Prime 4%'!$B$6:$K$100,4,FALSE)</f>
        <v>331324.45</v>
      </c>
    </row>
    <row r="31" spans="1:5" x14ac:dyDescent="0.3">
      <c r="A31" s="8" t="s">
        <v>26</v>
      </c>
      <c r="B31" s="12">
        <f>VLOOKUP(A31,'[1]DATA Prime 4%'!$B$6:$K$100,6,FALSE)</f>
        <v>330</v>
      </c>
      <c r="C31" s="13">
        <f>VLOOKUP(A31,'[1]DATA Prime 4%'!$B$6:$K$100,3,FALSE)</f>
        <v>904307.66</v>
      </c>
      <c r="D31" s="12">
        <f>VLOOKUP(A31,'[1]DATA Prime 4%'!$B$6:$K$100,7,FALSE)</f>
        <v>306</v>
      </c>
      <c r="E31" s="13">
        <f>VLOOKUP(A31,'[1]DATA Prime 4%'!$B$6:$K$100,4,FALSE)</f>
        <v>636593.67000000004</v>
      </c>
    </row>
    <row r="32" spans="1:5" x14ac:dyDescent="0.3">
      <c r="A32" s="8" t="s">
        <v>27</v>
      </c>
      <c r="B32" s="12">
        <f>VLOOKUP(A32,'[1]DATA Prime 4%'!$B$6:$K$100,6,FALSE)</f>
        <v>6</v>
      </c>
      <c r="C32" s="13">
        <f>VLOOKUP(A32,'[1]DATA Prime 4%'!$B$6:$K$100,3,FALSE)</f>
        <v>13869.46</v>
      </c>
      <c r="D32" s="12">
        <f>VLOOKUP(A32,'[1]DATA Prime 4%'!$B$6:$K$100,7,FALSE)</f>
        <v>4</v>
      </c>
      <c r="E32" s="13">
        <f>VLOOKUP(A32,'[1]DATA Prime 4%'!$B$6:$K$100,4,FALSE)</f>
        <v>8382.48</v>
      </c>
    </row>
    <row r="33" spans="1:5" x14ac:dyDescent="0.3">
      <c r="A33" s="8" t="s">
        <v>28</v>
      </c>
      <c r="B33" s="12">
        <f>VLOOKUP(A33,'[1]DATA Prime 4%'!$B$6:$K$100,6,FALSE)</f>
        <v>121</v>
      </c>
      <c r="C33" s="13">
        <f>VLOOKUP(A33,'[1]DATA Prime 4%'!$B$6:$K$100,3,FALSE)</f>
        <v>215207.52</v>
      </c>
      <c r="D33" s="12">
        <f>VLOOKUP(A33,'[1]DATA Prime 4%'!$B$6:$K$100,7,FALSE)</f>
        <v>99</v>
      </c>
      <c r="E33" s="13">
        <f>VLOOKUP(A33,'[1]DATA Prime 4%'!$B$6:$K$100,4,FALSE)</f>
        <v>150534.78</v>
      </c>
    </row>
    <row r="34" spans="1:5" x14ac:dyDescent="0.3">
      <c r="A34" s="8" t="s">
        <v>29</v>
      </c>
      <c r="B34" s="12">
        <f>VLOOKUP(A34,'[1]DATA Prime 4%'!$B$6:$K$100,6,FALSE)</f>
        <v>34</v>
      </c>
      <c r="C34" s="13">
        <f>VLOOKUP(A34,'[1]DATA Prime 4%'!$B$6:$K$100,3,FALSE)</f>
        <v>81898.77</v>
      </c>
      <c r="D34" s="12">
        <f>VLOOKUP(A34,'[1]DATA Prime 4%'!$B$6:$K$100,7,FALSE)</f>
        <v>30</v>
      </c>
      <c r="E34" s="13">
        <f>VLOOKUP(A34,'[1]DATA Prime 4%'!$B$6:$K$100,4,FALSE)</f>
        <v>51454.67</v>
      </c>
    </row>
    <row r="35" spans="1:5" x14ac:dyDescent="0.3">
      <c r="A35" s="8" t="s">
        <v>30</v>
      </c>
      <c r="B35" s="12">
        <f>VLOOKUP(A35,'[1]DATA Prime 4%'!$B$6:$K$100,6,FALSE)</f>
        <v>50</v>
      </c>
      <c r="C35" s="13">
        <f>VLOOKUP(A35,'[1]DATA Prime 4%'!$B$6:$K$100,3,FALSE)</f>
        <v>103507.42</v>
      </c>
      <c r="D35" s="12">
        <f>VLOOKUP(A35,'[1]DATA Prime 4%'!$B$6:$K$100,7,FALSE)</f>
        <v>52</v>
      </c>
      <c r="E35" s="13">
        <f>VLOOKUP(A35,'[1]DATA Prime 4%'!$B$6:$K$100,4,FALSE)</f>
        <v>70887.23</v>
      </c>
    </row>
    <row r="36" spans="1:5" x14ac:dyDescent="0.3">
      <c r="A36" s="8" t="s">
        <v>31</v>
      </c>
      <c r="B36" s="12">
        <f>VLOOKUP(A36,'[1]DATA Prime 4%'!$B$6:$K$100,6,FALSE)</f>
        <v>27</v>
      </c>
      <c r="C36" s="13">
        <f>VLOOKUP(A36,'[1]DATA Prime 4%'!$B$6:$K$100,3,FALSE)</f>
        <v>55930.3</v>
      </c>
      <c r="D36" s="12">
        <f>VLOOKUP(A36,'[1]DATA Prime 4%'!$B$6:$K$100,7,FALSE)</f>
        <v>35</v>
      </c>
      <c r="E36" s="13">
        <f>VLOOKUP(A36,'[1]DATA Prime 4%'!$B$6:$K$100,4,FALSE)</f>
        <v>60988.23</v>
      </c>
    </row>
    <row r="37" spans="1:5" x14ac:dyDescent="0.3">
      <c r="A37" s="8" t="s">
        <v>32</v>
      </c>
      <c r="B37" s="12">
        <f>VLOOKUP(A37,'[1]DATA Prime 4%'!$B$6:$K$100,6,FALSE)</f>
        <v>353</v>
      </c>
      <c r="C37" s="13">
        <f>VLOOKUP(A37,'[1]DATA Prime 4%'!$B$6:$K$100,3,FALSE)</f>
        <v>853244.04</v>
      </c>
      <c r="D37" s="12">
        <f>VLOOKUP(A37,'[1]DATA Prime 4%'!$B$6:$K$100,7,FALSE)</f>
        <v>314</v>
      </c>
      <c r="E37" s="13">
        <f>VLOOKUP(A37,'[1]DATA Prime 4%'!$B$6:$K$100,4,FALSE)</f>
        <v>625056.18000000005</v>
      </c>
    </row>
    <row r="38" spans="1:5" x14ac:dyDescent="0.3">
      <c r="A38" s="8" t="s">
        <v>33</v>
      </c>
      <c r="B38" s="12">
        <f>VLOOKUP(A38,'[1]DATA Prime 4%'!$B$6:$K$100,6,FALSE)</f>
        <v>56</v>
      </c>
      <c r="C38" s="13">
        <f>VLOOKUP(A38,'[1]DATA Prime 4%'!$B$6:$K$100,3,FALSE)</f>
        <v>124221.89</v>
      </c>
      <c r="D38" s="12">
        <f>VLOOKUP(A38,'[1]DATA Prime 4%'!$B$6:$K$100,7,FALSE)</f>
        <v>56</v>
      </c>
      <c r="E38" s="13">
        <f>VLOOKUP(A38,'[1]DATA Prime 4%'!$B$6:$K$100,4,FALSE)</f>
        <v>92749.93</v>
      </c>
    </row>
    <row r="39" spans="1:5" x14ac:dyDescent="0.3">
      <c r="A39" s="8" t="s">
        <v>34</v>
      </c>
      <c r="B39" s="12">
        <f>VLOOKUP(A39,'[1]DATA Prime 4%'!$B$6:$K$100,6,FALSE)</f>
        <v>82</v>
      </c>
      <c r="C39" s="13">
        <f>VLOOKUP(A39,'[1]DATA Prime 4%'!$B$6:$K$100,3,FALSE)</f>
        <v>209093.59</v>
      </c>
      <c r="D39" s="12">
        <f>VLOOKUP(A39,'[1]DATA Prime 4%'!$B$6:$K$100,7,FALSE)</f>
        <v>75</v>
      </c>
      <c r="E39" s="13">
        <f>VLOOKUP(A39,'[1]DATA Prime 4%'!$B$6:$K$100,4,FALSE)</f>
        <v>149165.79999999999</v>
      </c>
    </row>
    <row r="40" spans="1:5" x14ac:dyDescent="0.3">
      <c r="A40" s="8" t="s">
        <v>35</v>
      </c>
      <c r="B40" s="12">
        <f>VLOOKUP(A40,'[1]DATA Prime 4%'!$B$6:$K$100,6,FALSE)</f>
        <v>64</v>
      </c>
      <c r="C40" s="13">
        <f>VLOOKUP(A40,'[1]DATA Prime 4%'!$B$6:$K$100,3,FALSE)</f>
        <v>152676.16</v>
      </c>
      <c r="D40" s="12">
        <f>VLOOKUP(A40,'[1]DATA Prime 4%'!$B$6:$K$100,7,FALSE)</f>
        <v>65</v>
      </c>
      <c r="E40" s="13">
        <f>VLOOKUP(A40,'[1]DATA Prime 4%'!$B$6:$K$100,4,FALSE)</f>
        <v>123837.82</v>
      </c>
    </row>
    <row r="41" spans="1:5" x14ac:dyDescent="0.3">
      <c r="A41" s="8" t="s">
        <v>36</v>
      </c>
      <c r="B41" s="12">
        <f>VLOOKUP(A41,'[1]DATA Prime 4%'!$B$6:$K$100,6,FALSE)</f>
        <v>21</v>
      </c>
      <c r="C41" s="13">
        <f>VLOOKUP(A41,'[1]DATA Prime 4%'!$B$6:$K$100,3,FALSE)</f>
        <v>58833.79</v>
      </c>
      <c r="D41" s="12">
        <f>VLOOKUP(A41,'[1]DATA Prime 4%'!$B$6:$K$100,7,FALSE)</f>
        <v>23</v>
      </c>
      <c r="E41" s="13">
        <f>VLOOKUP(A41,'[1]DATA Prime 4%'!$B$6:$K$100,4,FALSE)</f>
        <v>36527.49</v>
      </c>
    </row>
    <row r="42" spans="1:5" x14ac:dyDescent="0.3">
      <c r="A42" s="8" t="s">
        <v>37</v>
      </c>
      <c r="B42" s="12">
        <f>VLOOKUP(A42,'[1]DATA Prime 4%'!$B$6:$K$100,6,FALSE)</f>
        <v>1</v>
      </c>
      <c r="C42" s="13">
        <f>VLOOKUP(A42,'[1]DATA Prime 4%'!$B$6:$K$100,3,FALSE)</f>
        <v>1405.12</v>
      </c>
      <c r="D42" s="12">
        <f>VLOOKUP(A42,'[1]DATA Prime 4%'!$B$6:$K$100,7,FALSE)</f>
        <v>1</v>
      </c>
      <c r="E42" s="13">
        <f>VLOOKUP(A42,'[1]DATA Prime 4%'!$B$6:$K$100,4,FALSE)</f>
        <v>2306</v>
      </c>
    </row>
    <row r="43" spans="1:5" x14ac:dyDescent="0.3">
      <c r="A43" s="8" t="s">
        <v>39</v>
      </c>
      <c r="B43" s="12">
        <f>VLOOKUP(A43,'[1]DATA Prime 4%'!$B$6:$K$100,6,FALSE)</f>
        <v>13</v>
      </c>
      <c r="C43" s="13">
        <f>VLOOKUP(A43,'[1]DATA Prime 4%'!$B$6:$K$100,3,FALSE)</f>
        <v>16548.080000000002</v>
      </c>
      <c r="D43" s="12">
        <f>VLOOKUP(A43,'[1]DATA Prime 4%'!$B$6:$K$100,7,FALSE)</f>
        <v>9</v>
      </c>
      <c r="E43" s="13">
        <f>VLOOKUP(A43,'[1]DATA Prime 4%'!$B$6:$K$100,4,FALSE)</f>
        <v>11206.9</v>
      </c>
    </row>
    <row r="44" spans="1:5" x14ac:dyDescent="0.3">
      <c r="A44" s="8" t="s">
        <v>40</v>
      </c>
      <c r="B44" s="12">
        <f>VLOOKUP(A44,'[1]DATA Prime 4%'!$B$6:$K$100,6,FALSE)</f>
        <v>40</v>
      </c>
      <c r="C44" s="13">
        <f>VLOOKUP(A44,'[1]DATA Prime 4%'!$B$6:$K$100,3,FALSE)</f>
        <v>100091.93</v>
      </c>
      <c r="D44" s="12">
        <f>VLOOKUP(A44,'[1]DATA Prime 4%'!$B$6:$K$100,7,FALSE)</f>
        <v>40</v>
      </c>
      <c r="E44" s="13">
        <f>VLOOKUP(A44,'[1]DATA Prime 4%'!$B$6:$K$100,4,FALSE)</f>
        <v>59604.53</v>
      </c>
    </row>
    <row r="45" spans="1:5" x14ac:dyDescent="0.3">
      <c r="A45" s="8" t="s">
        <v>41</v>
      </c>
      <c r="B45" s="12">
        <f>VLOOKUP(A45,'[1]DATA Prime 4%'!$B$6:$K$100,6,FALSE)</f>
        <v>3</v>
      </c>
      <c r="C45" s="13">
        <f>VLOOKUP(A45,'[1]DATA Prime 4%'!$B$6:$K$100,3,FALSE)</f>
        <v>10762.5</v>
      </c>
      <c r="D45" s="12">
        <f>VLOOKUP(A45,'[1]DATA Prime 4%'!$B$6:$K$100,7,FALSE)</f>
        <v>3</v>
      </c>
      <c r="E45" s="13">
        <f>VLOOKUP(A45,'[1]DATA Prime 4%'!$B$6:$K$100,4,FALSE)</f>
        <v>6447.19</v>
      </c>
    </row>
    <row r="46" spans="1:5" x14ac:dyDescent="0.3">
      <c r="A46" s="8" t="s">
        <v>42</v>
      </c>
      <c r="B46" s="12">
        <f>VLOOKUP(A46,'[1]DATA Prime 4%'!$B$6:$K$100,6,FALSE)</f>
        <v>4</v>
      </c>
      <c r="C46" s="13">
        <f>VLOOKUP(A46,'[1]DATA Prime 4%'!$B$6:$K$100,3,FALSE)</f>
        <v>7814.58</v>
      </c>
      <c r="D46" s="12">
        <f>VLOOKUP(A46,'[1]DATA Prime 4%'!$B$6:$K$100,7,FALSE)</f>
        <v>4</v>
      </c>
      <c r="E46" s="13">
        <f>VLOOKUP(A46,'[1]DATA Prime 4%'!$B$6:$K$100,4,FALSE)</f>
        <v>5433.52</v>
      </c>
    </row>
    <row r="47" spans="1:5" x14ac:dyDescent="0.3">
      <c r="A47" s="8" t="s">
        <v>43</v>
      </c>
      <c r="B47" s="12">
        <f>VLOOKUP(A47,'[1]DATA Prime 4%'!$B$6:$K$100,6,FALSE)</f>
        <v>2</v>
      </c>
      <c r="C47" s="13">
        <f>VLOOKUP(A47,'[1]DATA Prime 4%'!$B$6:$K$100,3,FALSE)</f>
        <v>5878.66</v>
      </c>
      <c r="D47" s="12">
        <f>VLOOKUP(A47,'[1]DATA Prime 4%'!$B$6:$K$100,7,FALSE)</f>
        <v>2</v>
      </c>
      <c r="E47" s="13">
        <f>VLOOKUP(A47,'[1]DATA Prime 4%'!$B$6:$K$100,4,FALSE)</f>
        <v>4486.4799999999996</v>
      </c>
    </row>
    <row r="48" spans="1:5" x14ac:dyDescent="0.3">
      <c r="A48" s="8" t="s">
        <v>44</v>
      </c>
      <c r="B48" s="12">
        <f>VLOOKUP(A48,'[1]DATA Prime 4%'!$B$6:$K$100,6,FALSE)</f>
        <v>4</v>
      </c>
      <c r="C48" s="13">
        <f>VLOOKUP(A48,'[1]DATA Prime 4%'!$B$6:$K$100,3,FALSE)</f>
        <v>7411.59</v>
      </c>
      <c r="D48" s="12">
        <f>VLOOKUP(A48,'[1]DATA Prime 4%'!$B$6:$K$100,7,FALSE)</f>
        <v>3</v>
      </c>
      <c r="E48" s="13">
        <f>VLOOKUP(A48,'[1]DATA Prime 4%'!$B$6:$K$100,4,FALSE)</f>
        <v>5870.17</v>
      </c>
    </row>
    <row r="49" spans="1:5" x14ac:dyDescent="0.3">
      <c r="A49" s="8" t="s">
        <v>45</v>
      </c>
      <c r="B49" s="12">
        <f>VLOOKUP(A49,'[1]DATA Prime 4%'!$B$6:$K$100,6,FALSE)</f>
        <v>1</v>
      </c>
      <c r="C49" s="13">
        <f>VLOOKUP(A49,'[1]DATA Prime 4%'!$B$6:$K$100,3,FALSE)</f>
        <v>4027.39</v>
      </c>
      <c r="D49" s="12">
        <f>VLOOKUP(A49,'[1]DATA Prime 4%'!$B$6:$K$100,7,FALSE)</f>
        <v>2</v>
      </c>
      <c r="E49" s="13">
        <f>VLOOKUP(A49,'[1]DATA Prime 4%'!$B$6:$K$100,4,FALSE)</f>
        <v>3595.31</v>
      </c>
    </row>
    <row r="50" spans="1:5" x14ac:dyDescent="0.3">
      <c r="A50" s="8" t="s">
        <v>47</v>
      </c>
      <c r="B50" s="12">
        <f>VLOOKUP(A50,'[1]DATA Prime 4%'!$B$6:$K$100,6,FALSE)</f>
        <v>5</v>
      </c>
      <c r="C50" s="13">
        <f>VLOOKUP(A50,'[1]DATA Prime 4%'!$B$6:$K$100,3,FALSE)</f>
        <v>3882.25</v>
      </c>
      <c r="D50" s="12">
        <f>VLOOKUP(A50,'[1]DATA Prime 4%'!$B$6:$K$100,7,FALSE)</f>
        <v>1</v>
      </c>
      <c r="E50" s="13">
        <f>VLOOKUP(A50,'[1]DATA Prime 4%'!$B$6:$K$100,4,FALSE)</f>
        <v>2686.87</v>
      </c>
    </row>
    <row r="51" spans="1:5" x14ac:dyDescent="0.3">
      <c r="A51" s="8" t="s">
        <v>48</v>
      </c>
      <c r="B51" s="12">
        <f>VLOOKUP(A51,'[1]DATA Prime 4%'!$B$6:$K$100,6,FALSE)</f>
        <v>4</v>
      </c>
      <c r="C51" s="13">
        <f>VLOOKUP(A51,'[1]DATA Prime 4%'!$B$6:$K$100,3,FALSE)</f>
        <v>5844.67</v>
      </c>
      <c r="D51" s="12">
        <f>VLOOKUP(A51,'[1]DATA Prime 4%'!$B$6:$K$100,7,FALSE)</f>
        <v>3</v>
      </c>
      <c r="E51" s="13">
        <f>VLOOKUP(A51,'[1]DATA Prime 4%'!$B$6:$K$100,4,FALSE)</f>
        <v>4776.97</v>
      </c>
    </row>
    <row r="52" spans="1:5" x14ac:dyDescent="0.3">
      <c r="A52" s="8" t="s">
        <v>49</v>
      </c>
      <c r="B52" s="12">
        <f>VLOOKUP(A52,'[1]DATA Prime 4%'!$B$6:$K$100,6,FALSE)</f>
        <v>1</v>
      </c>
      <c r="C52" s="13">
        <f>VLOOKUP(A52,'[1]DATA Prime 4%'!$B$6:$K$100,3,FALSE)</f>
        <v>3288.23</v>
      </c>
      <c r="D52" s="12">
        <f>VLOOKUP(A52,'[1]DATA Prime 4%'!$B$6:$K$100,7,FALSE)</f>
        <v>2</v>
      </c>
      <c r="E52" s="13">
        <f>VLOOKUP(A52,'[1]DATA Prime 4%'!$B$6:$K$100,4,FALSE)</f>
        <v>3237.96</v>
      </c>
    </row>
    <row r="53" spans="1:5" x14ac:dyDescent="0.3">
      <c r="A53" s="8" t="s">
        <v>50</v>
      </c>
      <c r="B53" s="12">
        <f>VLOOKUP(A53,'[1]DATA Prime 4%'!$B$6:$K$100,6,FALSE)</f>
        <v>3</v>
      </c>
      <c r="C53" s="13">
        <f>VLOOKUP(A53,'[1]DATA Prime 4%'!$B$6:$K$100,3,FALSE)</f>
        <v>6905.93</v>
      </c>
      <c r="D53" s="12">
        <f>VLOOKUP(A53,'[1]DATA Prime 4%'!$B$6:$K$100,7,FALSE)</f>
        <v>4</v>
      </c>
      <c r="E53" s="13">
        <f>VLOOKUP(A53,'[1]DATA Prime 4%'!$B$6:$K$100,4,FALSE)</f>
        <v>4387.6899999999996</v>
      </c>
    </row>
    <row r="54" spans="1:5" x14ac:dyDescent="0.3">
      <c r="A54" s="8" t="s">
        <v>51</v>
      </c>
      <c r="B54" s="12">
        <f>VLOOKUP(A54,'[1]DATA Prime 4%'!$B$6:$K$100,6,FALSE)</f>
        <v>3</v>
      </c>
      <c r="C54" s="13">
        <f>VLOOKUP(A54,'[1]DATA Prime 4%'!$B$6:$K$100,3,FALSE)</f>
        <v>6935.2</v>
      </c>
      <c r="D54" s="12">
        <f>VLOOKUP(A54,'[1]DATA Prime 4%'!$B$6:$K$100,7,FALSE)</f>
        <v>3</v>
      </c>
      <c r="E54" s="13">
        <f>VLOOKUP(A54,'[1]DATA Prime 4%'!$B$6:$K$100,4,FALSE)</f>
        <v>4532.66</v>
      </c>
    </row>
    <row r="55" spans="1:5" x14ac:dyDescent="0.3">
      <c r="A55" s="8" t="s">
        <v>52</v>
      </c>
      <c r="B55" s="12">
        <f>VLOOKUP(A55,'[1]DATA Prime 4%'!$B$6:$K$100,6,FALSE)</f>
        <v>2</v>
      </c>
      <c r="C55" s="13">
        <f>VLOOKUP(A55,'[1]DATA Prime 4%'!$B$6:$K$100,3,FALSE)</f>
        <v>3519.1</v>
      </c>
      <c r="D55" s="12">
        <f>VLOOKUP(A55,'[1]DATA Prime 4%'!$B$6:$K$100,7,FALSE)</f>
        <v>2</v>
      </c>
      <c r="E55" s="13">
        <f>VLOOKUP(A55,'[1]DATA Prime 4%'!$B$6:$K$100,4,FALSE)</f>
        <v>3428.76</v>
      </c>
    </row>
    <row r="56" spans="1:5" x14ac:dyDescent="0.3">
      <c r="A56" s="8" t="s">
        <v>53</v>
      </c>
      <c r="B56" s="12">
        <f>VLOOKUP(A56,'[1]DATA Prime 4%'!$B$6:$K$100,6,FALSE)</f>
        <v>2</v>
      </c>
      <c r="C56" s="13">
        <f>VLOOKUP(A56,'[1]DATA Prime 4%'!$B$6:$K$100,3,FALSE)</f>
        <v>6816.59</v>
      </c>
      <c r="D56" s="12">
        <f>VLOOKUP(A56,'[1]DATA Prime 4%'!$B$6:$K$100,7,FALSE)</f>
        <v>3</v>
      </c>
      <c r="E56" s="13">
        <f>VLOOKUP(A56,'[1]DATA Prime 4%'!$B$6:$K$100,4,FALSE)</f>
        <v>3893.24</v>
      </c>
    </row>
    <row r="57" spans="1:5" x14ac:dyDescent="0.3">
      <c r="A57" s="8" t="s">
        <v>54</v>
      </c>
      <c r="B57" s="12">
        <f>VLOOKUP(A57,'[1]DATA Prime 4%'!$B$6:$K$100,6,FALSE)</f>
        <v>3</v>
      </c>
      <c r="C57" s="13">
        <f>VLOOKUP(A57,'[1]DATA Prime 4%'!$B$6:$K$100,3,FALSE)</f>
        <v>6293.21</v>
      </c>
      <c r="D57" s="12">
        <f>VLOOKUP(A57,'[1]DATA Prime 4%'!$B$6:$K$100,7,FALSE)</f>
        <v>4</v>
      </c>
      <c r="E57" s="13">
        <f>VLOOKUP(A57,'[1]DATA Prime 4%'!$B$6:$K$100,4,FALSE)</f>
        <v>5140.46</v>
      </c>
    </row>
    <row r="58" spans="1:5" x14ac:dyDescent="0.3">
      <c r="A58" s="8" t="s">
        <v>55</v>
      </c>
      <c r="B58" s="12">
        <f>VLOOKUP(A58,'[1]DATA Prime 4%'!$B$6:$K$100,6,FALSE)</f>
        <v>16</v>
      </c>
      <c r="C58" s="13">
        <f>VLOOKUP(A58,'[1]DATA Prime 4%'!$B$6:$K$100,3,FALSE)</f>
        <v>38070.910000000003</v>
      </c>
      <c r="D58" s="12">
        <f>VLOOKUP(A58,'[1]DATA Prime 4%'!$B$6:$K$100,7,FALSE)</f>
        <v>14</v>
      </c>
      <c r="E58" s="13">
        <f>VLOOKUP(A58,'[1]DATA Prime 4%'!$B$6:$K$100,4,FALSE)</f>
        <v>28024.71</v>
      </c>
    </row>
    <row r="59" spans="1:5" x14ac:dyDescent="0.3">
      <c r="A59" s="8" t="s">
        <v>56</v>
      </c>
      <c r="B59" s="12">
        <f>VLOOKUP(A59,'[1]DATA Prime 4%'!$B$6:$K$100,6,FALSE)</f>
        <v>8</v>
      </c>
      <c r="C59" s="13">
        <f>VLOOKUP(A59,'[1]DATA Prime 4%'!$B$6:$K$100,3,FALSE)</f>
        <v>19431.439999999999</v>
      </c>
      <c r="D59" s="12">
        <f>VLOOKUP(A59,'[1]DATA Prime 4%'!$B$6:$K$100,7,FALSE)</f>
        <v>9</v>
      </c>
      <c r="E59" s="13">
        <f>VLOOKUP(A59,'[1]DATA Prime 4%'!$B$6:$K$100,4,FALSE)</f>
        <v>12357.82</v>
      </c>
    </row>
    <row r="60" spans="1:5" x14ac:dyDescent="0.3">
      <c r="A60" s="8" t="s">
        <v>58</v>
      </c>
      <c r="B60" s="12">
        <f>VLOOKUP(A60,'[1]DATA Prime 4%'!$B$6:$K$100,6,FALSE)</f>
        <v>2</v>
      </c>
      <c r="C60" s="13">
        <f>VLOOKUP(A60,'[1]DATA Prime 4%'!$B$6:$K$100,3,FALSE)</f>
        <v>2725.66</v>
      </c>
      <c r="D60" s="12">
        <f>VLOOKUP(A60,'[1]DATA Prime 4%'!$B$6:$K$100,7,FALSE)</f>
        <v>2</v>
      </c>
      <c r="E60" s="13">
        <f>VLOOKUP(A60,'[1]DATA Prime 4%'!$B$6:$K$100,4,FALSE)</f>
        <v>2708</v>
      </c>
    </row>
    <row r="61" spans="1:5" x14ac:dyDescent="0.3">
      <c r="A61" s="8" t="s">
        <v>59</v>
      </c>
      <c r="B61" s="12">
        <f>VLOOKUP(A61,'[1]DATA Prime 4%'!$B$6:$K$100,6,FALSE)</f>
        <v>4</v>
      </c>
      <c r="C61" s="13">
        <f>VLOOKUP(A61,'[1]DATA Prime 4%'!$B$6:$K$100,3,FALSE)</f>
        <v>7328.56</v>
      </c>
      <c r="D61" s="12">
        <f>VLOOKUP(A61,'[1]DATA Prime 4%'!$B$6:$K$100,7,FALSE)</f>
        <v>7</v>
      </c>
      <c r="E61" s="13">
        <f>VLOOKUP(A61,'[1]DATA Prime 4%'!$B$6:$K$100,4,FALSE)</f>
        <v>9367.59</v>
      </c>
    </row>
    <row r="62" spans="1:5" x14ac:dyDescent="0.3">
      <c r="A62" s="8" t="s">
        <v>60</v>
      </c>
      <c r="B62" s="12">
        <f>VLOOKUP(A62,'[1]DATA Prime 4%'!$B$6:$K$100,6,FALSE)</f>
        <v>2</v>
      </c>
      <c r="C62" s="13">
        <f>VLOOKUP(A62,'[1]DATA Prime 4%'!$B$6:$K$100,3,FALSE)</f>
        <v>1660.24</v>
      </c>
      <c r="D62" s="12">
        <f>VLOOKUP(A62,'[1]DATA Prime 4%'!$B$6:$K$100,7,FALSE)</f>
        <v>1</v>
      </c>
      <c r="E62" s="13">
        <f>VLOOKUP(A62,'[1]DATA Prime 4%'!$B$6:$K$100,4,FALSE)</f>
        <v>2010.12</v>
      </c>
    </row>
    <row r="63" spans="1:5" x14ac:dyDescent="0.3">
      <c r="A63" s="8" t="s">
        <v>61</v>
      </c>
      <c r="B63" s="12">
        <f>VLOOKUP(A63,'[1]DATA Prime 4%'!$B$6:$K$100,6,FALSE)</f>
        <v>3</v>
      </c>
      <c r="C63" s="13">
        <f>VLOOKUP(A63,'[1]DATA Prime 4%'!$B$6:$K$100,3,FALSE)</f>
        <v>7370.38</v>
      </c>
      <c r="D63" s="12">
        <f>VLOOKUP(A63,'[1]DATA Prime 4%'!$B$6:$K$100,7,FALSE)</f>
        <v>8</v>
      </c>
      <c r="E63" s="13">
        <f>VLOOKUP(A63,'[1]DATA Prime 4%'!$B$6:$K$100,4,FALSE)</f>
        <v>9560.44</v>
      </c>
    </row>
    <row r="64" spans="1:5" x14ac:dyDescent="0.3">
      <c r="A64" s="8" t="s">
        <v>62</v>
      </c>
      <c r="B64" s="12">
        <f>VLOOKUP(A64,'[1]DATA Prime 4%'!$B$6:$K$100,6,FALSE)</f>
        <v>6</v>
      </c>
      <c r="C64" s="13">
        <f>VLOOKUP(A64,'[1]DATA Prime 4%'!$B$6:$K$100,3,FALSE)</f>
        <v>8865.69</v>
      </c>
      <c r="D64" s="12">
        <f>VLOOKUP(A64,'[1]DATA Prime 4%'!$B$6:$K$100,7,FALSE)</f>
        <v>5</v>
      </c>
      <c r="E64" s="13">
        <f>VLOOKUP(A64,'[1]DATA Prime 4%'!$B$6:$K$100,4,FALSE)</f>
        <v>6503.25</v>
      </c>
    </row>
    <row r="65" spans="1:5" x14ac:dyDescent="0.3">
      <c r="A65" s="8" t="s">
        <v>63</v>
      </c>
      <c r="B65" s="12">
        <f>VLOOKUP(A65,'[1]DATA Prime 4%'!$B$6:$K$100,6,FALSE)</f>
        <v>1</v>
      </c>
      <c r="C65" s="13">
        <f>VLOOKUP(A65,'[1]DATA Prime 4%'!$B$6:$K$100,3,FALSE)</f>
        <v>50.96</v>
      </c>
      <c r="D65" s="12">
        <f>VLOOKUP(A65,'[1]DATA Prime 4%'!$B$6:$K$100,7,FALSE)</f>
        <v>1</v>
      </c>
      <c r="E65" s="13">
        <f>VLOOKUP(A65,'[1]DATA Prime 4%'!$B$6:$K$100,4,FALSE)</f>
        <v>177.85</v>
      </c>
    </row>
    <row r="66" spans="1:5" x14ac:dyDescent="0.3">
      <c r="A66" s="8" t="s">
        <v>64</v>
      </c>
      <c r="B66" s="12">
        <f>VLOOKUP(A66,'[1]DATA Prime 4%'!$B$6:$K$100,6,FALSE)</f>
        <v>2</v>
      </c>
      <c r="C66" s="13">
        <f>VLOOKUP(A66,'[1]DATA Prime 4%'!$B$6:$K$100,3,FALSE)</f>
        <v>3765.66</v>
      </c>
      <c r="D66" s="12">
        <f>VLOOKUP(A66,'[1]DATA Prime 4%'!$B$6:$K$100,7,FALSE)</f>
        <v>3</v>
      </c>
      <c r="E66" s="13">
        <f>VLOOKUP(A66,'[1]DATA Prime 4%'!$B$6:$K$100,4,FALSE)</f>
        <v>5637.6</v>
      </c>
    </row>
    <row r="67" spans="1:5" x14ac:dyDescent="0.3">
      <c r="A67" s="8" t="s">
        <v>65</v>
      </c>
      <c r="B67" s="12">
        <f>VLOOKUP(A67,'[1]DATA Prime 4%'!$B$6:$K$100,6,FALSE)</f>
        <v>3</v>
      </c>
      <c r="C67" s="13">
        <f>VLOOKUP(A67,'[1]DATA Prime 4%'!$B$6:$K$100,3,FALSE)</f>
        <v>3065.7</v>
      </c>
      <c r="D67" s="12">
        <f>VLOOKUP(A67,'[1]DATA Prime 4%'!$B$6:$K$100,7,FALSE)</f>
        <v>1</v>
      </c>
      <c r="E67" s="13">
        <f>VLOOKUP(A67,'[1]DATA Prime 4%'!$B$6:$K$100,4,FALSE)</f>
        <v>0</v>
      </c>
    </row>
    <row r="68" spans="1:5" x14ac:dyDescent="0.3">
      <c r="A68" s="8" t="s">
        <v>66</v>
      </c>
      <c r="B68" s="12">
        <f>VLOOKUP(A68,'[1]DATA Prime 4%'!$B$6:$K$100,6,FALSE)</f>
        <v>7</v>
      </c>
      <c r="C68" s="13">
        <f>VLOOKUP(A68,'[1]DATA Prime 4%'!$B$6:$K$100,3,FALSE)</f>
        <v>14121.97</v>
      </c>
      <c r="D68" s="12">
        <f>VLOOKUP(A68,'[1]DATA Prime 4%'!$B$6:$K$100,7,FALSE)</f>
        <v>6</v>
      </c>
      <c r="E68" s="13">
        <f>VLOOKUP(A68,'[1]DATA Prime 4%'!$B$6:$K$100,4,FALSE)</f>
        <v>9210.9699999999993</v>
      </c>
    </row>
    <row r="69" spans="1:5" x14ac:dyDescent="0.3">
      <c r="A69" s="8" t="s">
        <v>67</v>
      </c>
      <c r="B69" s="12">
        <f>VLOOKUP(A69,'[1]DATA Prime 4%'!$B$6:$K$100,6,FALSE)</f>
        <v>26</v>
      </c>
      <c r="C69" s="13">
        <f>VLOOKUP(A69,'[1]DATA Prime 4%'!$B$6:$K$100,3,FALSE)</f>
        <v>35268.870000000003</v>
      </c>
      <c r="D69" s="12">
        <f>VLOOKUP(A69,'[1]DATA Prime 4%'!$B$6:$K$100,7,FALSE)</f>
        <v>20</v>
      </c>
      <c r="E69" s="13">
        <f>VLOOKUP(A69,'[1]DATA Prime 4%'!$B$6:$K$100,4,FALSE)</f>
        <v>24383.26</v>
      </c>
    </row>
    <row r="70" spans="1:5" x14ac:dyDescent="0.3">
      <c r="A70" s="8" t="s">
        <v>68</v>
      </c>
      <c r="B70" s="12">
        <f>VLOOKUP(A70,'[1]DATA Prime 4%'!$B$6:$K$100,6,FALSE)</f>
        <v>14</v>
      </c>
      <c r="C70" s="13">
        <f>VLOOKUP(A70,'[1]DATA Prime 4%'!$B$6:$K$100,3,FALSE)</f>
        <v>5749.71</v>
      </c>
      <c r="D70" s="12">
        <f>VLOOKUP(A70,'[1]DATA Prime 4%'!$B$6:$K$100,7,FALSE)</f>
        <v>9</v>
      </c>
      <c r="E70" s="13">
        <f>VLOOKUP(A70,'[1]DATA Prime 4%'!$B$6:$K$100,4,FALSE)</f>
        <v>1974.75</v>
      </c>
    </row>
    <row r="71" spans="1:5" x14ac:dyDescent="0.3">
      <c r="A71" s="8" t="s">
        <v>69</v>
      </c>
      <c r="B71" s="12">
        <f>VLOOKUP(A71,'[1]DATA Prime 4%'!$B$6:$K$100,6,FALSE)</f>
        <v>11</v>
      </c>
      <c r="C71" s="13">
        <f>VLOOKUP(A71,'[1]DATA Prime 4%'!$B$6:$K$100,3,FALSE)</f>
        <v>2557.83</v>
      </c>
      <c r="D71" s="12">
        <f>VLOOKUP(A71,'[1]DATA Prime 4%'!$B$6:$K$100,7,FALSE)</f>
        <v>10</v>
      </c>
      <c r="E71" s="13">
        <f>VLOOKUP(A71,'[1]DATA Prime 4%'!$B$6:$K$100,4,FALSE)</f>
        <v>7426.12</v>
      </c>
    </row>
    <row r="72" spans="1:5" x14ac:dyDescent="0.3">
      <c r="A72" s="8" t="s">
        <v>70</v>
      </c>
      <c r="B72" s="12">
        <f>VLOOKUP(A72,'[1]DATA Prime 4%'!$B$6:$K$100,6,FALSE)</f>
        <v>11</v>
      </c>
      <c r="C72" s="13">
        <f>VLOOKUP(A72,'[1]DATA Prime 4%'!$B$6:$K$100,3,FALSE)</f>
        <v>4117.9399999999996</v>
      </c>
      <c r="D72" s="12">
        <f>VLOOKUP(A72,'[1]DATA Prime 4%'!$B$6:$K$100,7,FALSE)</f>
        <v>8</v>
      </c>
      <c r="E72" s="13">
        <f>VLOOKUP(A72,'[1]DATA Prime 4%'!$B$6:$K$100,4,FALSE)</f>
        <v>3630.1</v>
      </c>
    </row>
    <row r="73" spans="1:5" x14ac:dyDescent="0.3">
      <c r="A73" s="8" t="s">
        <v>71</v>
      </c>
      <c r="B73" s="12">
        <f>VLOOKUP(A73,'[1]DATA Prime 4%'!$B$6:$K$100,6,FALSE)</f>
        <v>17</v>
      </c>
      <c r="C73" s="13">
        <f>VLOOKUP(A73,'[1]DATA Prime 4%'!$B$6:$K$100,3,FALSE)</f>
        <v>6786.91</v>
      </c>
      <c r="D73" s="12">
        <f>VLOOKUP(A73,'[1]DATA Prime 4%'!$B$6:$K$100,7,FALSE)</f>
        <v>17</v>
      </c>
      <c r="E73" s="13">
        <f>VLOOKUP(A73,'[1]DATA Prime 4%'!$B$6:$K$100,4,FALSE)</f>
        <v>3164.67</v>
      </c>
    </row>
    <row r="74" spans="1:5" x14ac:dyDescent="0.3">
      <c r="A74" s="8" t="s">
        <v>72</v>
      </c>
      <c r="B74" s="12">
        <f>VLOOKUP(A74,'[1]DATA Prime 4%'!$B$6:$K$100,6,FALSE)</f>
        <v>11</v>
      </c>
      <c r="C74" s="13">
        <f>VLOOKUP(A74,'[1]DATA Prime 4%'!$B$6:$K$100,3,FALSE)</f>
        <v>4011.53</v>
      </c>
      <c r="D74" s="12">
        <f>VLOOKUP(A74,'[1]DATA Prime 4%'!$B$6:$K$100,7,FALSE)</f>
        <v>9</v>
      </c>
      <c r="E74" s="13">
        <f>VLOOKUP(A74,'[1]DATA Prime 4%'!$B$6:$K$100,4,FALSE)</f>
        <v>3688.55</v>
      </c>
    </row>
    <row r="75" spans="1:5" x14ac:dyDescent="0.3">
      <c r="A75" s="8" t="s">
        <v>73</v>
      </c>
      <c r="B75" s="12">
        <f>VLOOKUP(A75,'[1]DATA Prime 4%'!$B$6:$K$100,6,FALSE)</f>
        <v>12</v>
      </c>
      <c r="C75" s="13">
        <f>VLOOKUP(A75,'[1]DATA Prime 4%'!$B$6:$K$100,3,FALSE)</f>
        <v>5705.44</v>
      </c>
      <c r="D75" s="12">
        <f>VLOOKUP(A75,'[1]DATA Prime 4%'!$B$6:$K$100,7,FALSE)</f>
        <v>8</v>
      </c>
      <c r="E75" s="13">
        <f>VLOOKUP(A75,'[1]DATA Prime 4%'!$B$6:$K$100,4,FALSE)</f>
        <v>3772.89</v>
      </c>
    </row>
    <row r="76" spans="1:5" x14ac:dyDescent="0.3">
      <c r="A76" s="8" t="s">
        <v>74</v>
      </c>
      <c r="B76" s="12">
        <f>VLOOKUP(A76,'[1]DATA Prime 4%'!$B$6:$K$100,6,FALSE)</f>
        <v>10</v>
      </c>
      <c r="C76" s="13">
        <f>VLOOKUP(A76,'[1]DATA Prime 4%'!$B$6:$K$100,3,FALSE)</f>
        <v>936.63</v>
      </c>
      <c r="D76" s="12">
        <f>VLOOKUP(A76,'[1]DATA Prime 4%'!$B$6:$K$100,7,FALSE)</f>
        <v>7</v>
      </c>
      <c r="E76" s="13">
        <f>VLOOKUP(A76,'[1]DATA Prime 4%'!$B$6:$K$100,4,FALSE)</f>
        <v>1228.08</v>
      </c>
    </row>
    <row r="77" spans="1:5" x14ac:dyDescent="0.3">
      <c r="A77" s="8" t="s">
        <v>75</v>
      </c>
      <c r="B77" s="12">
        <f>VLOOKUP(A77,'[1]DATA Prime 4%'!$B$6:$K$100,6,FALSE)</f>
        <v>13</v>
      </c>
      <c r="C77" s="13">
        <f>VLOOKUP(A77,'[1]DATA Prime 4%'!$B$6:$K$100,3,FALSE)</f>
        <v>4457.8</v>
      </c>
      <c r="D77" s="12">
        <f>VLOOKUP(A77,'[1]DATA Prime 4%'!$B$6:$K$100,7,FALSE)</f>
        <v>11</v>
      </c>
      <c r="E77" s="13">
        <f>VLOOKUP(A77,'[1]DATA Prime 4%'!$B$6:$K$100,4,FALSE)</f>
        <v>6369.17</v>
      </c>
    </row>
    <row r="78" spans="1:5" x14ac:dyDescent="0.3">
      <c r="A78" s="8" t="s">
        <v>76</v>
      </c>
      <c r="B78" s="12">
        <f>VLOOKUP(A78,'[1]DATA Prime 4%'!$B$6:$K$100,6,FALSE)</f>
        <v>10</v>
      </c>
      <c r="C78" s="13">
        <f>VLOOKUP(A78,'[1]DATA Prime 4%'!$B$6:$K$100,3,FALSE)</f>
        <v>944.58</v>
      </c>
      <c r="D78" s="12">
        <f>VLOOKUP(A78,'[1]DATA Prime 4%'!$B$6:$K$100,7,FALSE)</f>
        <v>7</v>
      </c>
      <c r="E78" s="13">
        <f>VLOOKUP(A78,'[1]DATA Prime 4%'!$B$6:$K$100,4,FALSE)</f>
        <v>1238.02</v>
      </c>
    </row>
    <row r="79" spans="1:5" x14ac:dyDescent="0.3">
      <c r="A79" s="8" t="s">
        <v>77</v>
      </c>
      <c r="B79" s="12">
        <f>VLOOKUP(A79,'[1]DATA Prime 4%'!$B$6:$K$100,6,FALSE)</f>
        <v>14</v>
      </c>
      <c r="C79" s="13">
        <f>VLOOKUP(A79,'[1]DATA Prime 4%'!$B$6:$K$100,3,FALSE)</f>
        <v>5872.53</v>
      </c>
      <c r="D79" s="12">
        <f>VLOOKUP(A79,'[1]DATA Prime 4%'!$B$6:$K$100,7,FALSE)</f>
        <v>9</v>
      </c>
      <c r="E79" s="13">
        <f>VLOOKUP(A79,'[1]DATA Prime 4%'!$B$6:$K$100,4,FALSE)</f>
        <v>3212.14</v>
      </c>
    </row>
    <row r="80" spans="1:5" x14ac:dyDescent="0.3">
      <c r="A80" s="8" t="s">
        <v>78</v>
      </c>
      <c r="B80" s="12">
        <f>VLOOKUP(A80,'[1]DATA Prime 4%'!$B$6:$K$100,6,FALSE)</f>
        <v>14</v>
      </c>
      <c r="C80" s="13">
        <f>VLOOKUP(A80,'[1]DATA Prime 4%'!$B$6:$K$100,3,FALSE)</f>
        <v>7731.56</v>
      </c>
      <c r="D80" s="12">
        <f>VLOOKUP(A80,'[1]DATA Prime 4%'!$B$6:$K$100,7,FALSE)</f>
        <v>11</v>
      </c>
      <c r="E80" s="13">
        <f>VLOOKUP(A80,'[1]DATA Prime 4%'!$B$6:$K$100,4,FALSE)</f>
        <v>5044.7700000000004</v>
      </c>
    </row>
    <row r="81" spans="1:5" x14ac:dyDescent="0.3">
      <c r="A81" s="8" t="s">
        <v>79</v>
      </c>
      <c r="B81" s="12">
        <f>VLOOKUP(A81,'[1]DATA Prime 4%'!$B$6:$K$100,6,FALSE)</f>
        <v>11</v>
      </c>
      <c r="C81" s="13">
        <f>VLOOKUP(A81,'[1]DATA Prime 4%'!$B$6:$K$100,3,FALSE)</f>
        <v>3953.92</v>
      </c>
      <c r="D81" s="12">
        <f>VLOOKUP(A81,'[1]DATA Prime 4%'!$B$6:$K$100,7,FALSE)</f>
        <v>9</v>
      </c>
      <c r="E81" s="13">
        <f>VLOOKUP(A81,'[1]DATA Prime 4%'!$B$6:$K$100,4,FALSE)</f>
        <v>1652.62</v>
      </c>
    </row>
    <row r="82" spans="1:5" x14ac:dyDescent="0.3">
      <c r="A82" s="8" t="s">
        <v>80</v>
      </c>
      <c r="B82" s="12">
        <f>VLOOKUP(A82,'[1]DATA Prime 4%'!$B$6:$K$100,6,FALSE)</f>
        <v>10</v>
      </c>
      <c r="C82" s="13">
        <f>VLOOKUP(A82,'[1]DATA Prime 4%'!$B$6:$K$100,3,FALSE)</f>
        <v>944.58</v>
      </c>
      <c r="D82" s="12">
        <f>VLOOKUP(A82,'[1]DATA Prime 4%'!$B$6:$K$100,7,FALSE)</f>
        <v>9</v>
      </c>
      <c r="E82" s="13">
        <f>VLOOKUP(A82,'[1]DATA Prime 4%'!$B$6:$K$100,4,FALSE)</f>
        <v>3062.42</v>
      </c>
    </row>
    <row r="83" spans="1:5" x14ac:dyDescent="0.3">
      <c r="A83" s="8" t="s">
        <v>81</v>
      </c>
      <c r="B83" s="12">
        <f>VLOOKUP(A83,'[1]DATA Prime 4%'!$B$6:$K$100,6,FALSE)</f>
        <v>11</v>
      </c>
      <c r="C83" s="13">
        <f>VLOOKUP(A83,'[1]DATA Prime 4%'!$B$6:$K$100,3,FALSE)</f>
        <v>4125.8500000000004</v>
      </c>
      <c r="D83" s="12">
        <f>VLOOKUP(A83,'[1]DATA Prime 4%'!$B$6:$K$100,7,FALSE)</f>
        <v>10</v>
      </c>
      <c r="E83" s="13">
        <f>VLOOKUP(A83,'[1]DATA Prime 4%'!$B$6:$K$100,4,FALSE)</f>
        <v>3985.96</v>
      </c>
    </row>
    <row r="84" spans="1:5" x14ac:dyDescent="0.3">
      <c r="A84" s="8" t="s">
        <v>82</v>
      </c>
      <c r="B84" s="12">
        <f>VLOOKUP(A84,'[1]DATA Prime 4%'!$B$6:$K$100,6,FALSE)</f>
        <v>19</v>
      </c>
      <c r="C84" s="13">
        <f>VLOOKUP(A84,'[1]DATA Prime 4%'!$B$6:$K$100,3,FALSE)</f>
        <v>10413.94</v>
      </c>
      <c r="D84" s="12">
        <f>VLOOKUP(A84,'[1]DATA Prime 4%'!$B$6:$K$100,7,FALSE)</f>
        <v>10</v>
      </c>
      <c r="E84" s="13">
        <f>VLOOKUP(A84,'[1]DATA Prime 4%'!$B$6:$K$100,4,FALSE)</f>
        <v>12073.89</v>
      </c>
    </row>
    <row r="85" spans="1:5" x14ac:dyDescent="0.3">
      <c r="A85" s="8" t="s">
        <v>83</v>
      </c>
      <c r="B85" s="12">
        <f>VLOOKUP(A85,'[1]DATA Prime 4%'!$B$6:$K$100,6,FALSE)</f>
        <v>19</v>
      </c>
      <c r="C85" s="13">
        <f>VLOOKUP(A85,'[1]DATA Prime 4%'!$B$6:$K$100,3,FALSE)</f>
        <v>44699.17</v>
      </c>
      <c r="D85" s="12">
        <f>VLOOKUP(A85,'[1]DATA Prime 4%'!$B$6:$K$100,7,FALSE)</f>
        <v>16</v>
      </c>
      <c r="E85" s="13">
        <f>VLOOKUP(A85,'[1]DATA Prime 4%'!$B$6:$K$100,4,FALSE)</f>
        <v>33830.730000000003</v>
      </c>
    </row>
    <row r="86" spans="1:5" x14ac:dyDescent="0.3">
      <c r="A86" s="8" t="s">
        <v>84</v>
      </c>
      <c r="B86" s="12">
        <f>VLOOKUP(A86,'[1]DATA Prime 4%'!$B$6:$K$100,6,FALSE)</f>
        <v>18</v>
      </c>
      <c r="C86" s="13">
        <f>VLOOKUP(A86,'[1]DATA Prime 4%'!$B$6:$K$100,3,FALSE)</f>
        <v>44443.68</v>
      </c>
      <c r="D86" s="12">
        <f>VLOOKUP(A86,'[1]DATA Prime 4%'!$B$6:$K$100,7,FALSE)</f>
        <v>17</v>
      </c>
      <c r="E86" s="13">
        <f>VLOOKUP(A86,'[1]DATA Prime 4%'!$B$6:$K$100,4,FALSE)</f>
        <v>36229.9</v>
      </c>
    </row>
    <row r="87" spans="1:5" x14ac:dyDescent="0.3">
      <c r="A87" s="8" t="s">
        <v>85</v>
      </c>
      <c r="B87" s="12">
        <f>VLOOKUP(A87,'[1]DATA Prime 4%'!$B$6:$K$100,6,FALSE)</f>
        <v>1</v>
      </c>
      <c r="C87" s="13">
        <f>VLOOKUP(A87,'[1]DATA Prime 4%'!$B$6:$K$100,3,FALSE)</f>
        <v>2680.19</v>
      </c>
      <c r="D87" s="12">
        <f>VLOOKUP(A87,'[1]DATA Prime 4%'!$B$6:$K$100,7,FALSE)</f>
        <v>1</v>
      </c>
      <c r="E87" s="13">
        <f>VLOOKUP(A87,'[1]DATA Prime 4%'!$B$6:$K$100,4,FALSE)</f>
        <v>1906.58</v>
      </c>
    </row>
    <row r="88" spans="1:5" x14ac:dyDescent="0.3">
      <c r="A88" s="8" t="s">
        <v>87</v>
      </c>
      <c r="B88" s="12">
        <f>VLOOKUP(A88,'[1]DATA Prime 4%'!$B$6:$K$100,6,FALSE)</f>
        <v>2</v>
      </c>
      <c r="C88" s="13">
        <f>VLOOKUP(A88,'[1]DATA Prime 4%'!$B$6:$K$100,3,FALSE)</f>
        <v>4252.92</v>
      </c>
      <c r="D88" s="12">
        <f>VLOOKUP(A88,'[1]DATA Prime 4%'!$B$6:$K$100,7,FALSE)</f>
        <v>2</v>
      </c>
      <c r="E88" s="13">
        <f>VLOOKUP(A88,'[1]DATA Prime 4%'!$B$6:$K$100,4,FALSE)</f>
        <v>4573.95</v>
      </c>
    </row>
    <row r="89" spans="1:5" x14ac:dyDescent="0.3">
      <c r="A89" s="8" t="s">
        <v>88</v>
      </c>
      <c r="B89" s="12">
        <f>VLOOKUP(A89,'[1]DATA Prime 4%'!$B$6:$K$100,6,FALSE)</f>
        <v>9</v>
      </c>
      <c r="C89" s="13">
        <f>VLOOKUP(A89,'[1]DATA Prime 4%'!$B$6:$K$100,3,FALSE)</f>
        <v>23794.14</v>
      </c>
      <c r="D89" s="12">
        <f>VLOOKUP(A89,'[1]DATA Prime 4%'!$B$6:$K$100,7,FALSE)</f>
        <v>8</v>
      </c>
      <c r="E89" s="13">
        <f>VLOOKUP(A89,'[1]DATA Prime 4%'!$B$6:$K$100,4,FALSE)</f>
        <v>17097.11</v>
      </c>
    </row>
    <row r="90" spans="1:5" x14ac:dyDescent="0.3">
      <c r="A90" s="8" t="s">
        <v>89</v>
      </c>
      <c r="B90" s="12">
        <f>VLOOKUP(A90,'[1]DATA Prime 4%'!$B$6:$K$100,6,FALSE)</f>
        <v>23</v>
      </c>
      <c r="C90" s="13">
        <f>VLOOKUP(A90,'[1]DATA Prime 4%'!$B$6:$K$100,3,FALSE)</f>
        <v>44223.95</v>
      </c>
      <c r="D90" s="12">
        <f>VLOOKUP(A90,'[1]DATA Prime 4%'!$B$6:$K$100,7,FALSE)</f>
        <v>24</v>
      </c>
      <c r="E90" s="13">
        <f>VLOOKUP(A90,'[1]DATA Prime 4%'!$B$6:$K$100,4,FALSE)</f>
        <v>35437.97</v>
      </c>
    </row>
    <row r="91" spans="1:5" x14ac:dyDescent="0.3">
      <c r="A91" s="8" t="s">
        <v>90</v>
      </c>
      <c r="B91" s="12">
        <f>VLOOKUP(A91,'[1]DATA Prime 4%'!$B$6:$K$100,6,FALSE)</f>
        <v>31</v>
      </c>
      <c r="C91" s="13">
        <f>VLOOKUP(A91,'[1]DATA Prime 4%'!$B$6:$K$100,3,FALSE)</f>
        <v>36250.22</v>
      </c>
      <c r="D91" s="12">
        <f>VLOOKUP(A91,'[1]DATA Prime 4%'!$B$6:$K$100,7,FALSE)</f>
        <v>27</v>
      </c>
      <c r="E91" s="13">
        <f>VLOOKUP(A91,'[1]DATA Prime 4%'!$B$6:$K$100,4,FALSE)</f>
        <v>28549.88</v>
      </c>
    </row>
    <row r="92" spans="1:5" x14ac:dyDescent="0.3">
      <c r="A92" s="8" t="s">
        <v>91</v>
      </c>
      <c r="B92" s="12">
        <f>VLOOKUP(A92,'[1]DATA Prime 4%'!$B$6:$K$100,6,FALSE)</f>
        <v>7</v>
      </c>
      <c r="C92" s="13">
        <f>VLOOKUP(A92,'[1]DATA Prime 4%'!$B$6:$K$100,3,FALSE)</f>
        <v>16418.099999999999</v>
      </c>
      <c r="D92" s="12">
        <f>VLOOKUP(A92,'[1]DATA Prime 4%'!$B$6:$K$100,7,FALSE)</f>
        <v>6</v>
      </c>
      <c r="E92" s="13">
        <f>VLOOKUP(A92,'[1]DATA Prime 4%'!$B$6:$K$100,4,FALSE)</f>
        <v>11658.56</v>
      </c>
    </row>
    <row r="93" spans="1:5" x14ac:dyDescent="0.3">
      <c r="A93" s="8" t="s">
        <v>92</v>
      </c>
      <c r="B93" s="12">
        <f>VLOOKUP(A93,'[1]DATA Prime 4%'!$B$6:$K$100,6,FALSE)</f>
        <v>10</v>
      </c>
      <c r="C93" s="13">
        <f>VLOOKUP(A93,'[1]DATA Prime 4%'!$B$6:$K$100,3,FALSE)</f>
        <v>33637.629999999997</v>
      </c>
      <c r="D93" s="12">
        <f>VLOOKUP(A93,'[1]DATA Prime 4%'!$B$6:$K$100,7,FALSE)</f>
        <v>10</v>
      </c>
      <c r="E93" s="13">
        <f>VLOOKUP(A93,'[1]DATA Prime 4%'!$B$6:$K$100,4,FALSE)</f>
        <v>20933.14</v>
      </c>
    </row>
    <row r="94" spans="1:5" ht="15" thickBot="1" x14ac:dyDescent="0.35">
      <c r="A94" s="7" t="s">
        <v>102</v>
      </c>
      <c r="B94" s="14">
        <f>SUM(B6:B93)</f>
        <v>11062</v>
      </c>
      <c r="C94" s="15">
        <f t="shared" ref="C94:E94" si="0">SUM(C6:C93)</f>
        <v>28691292.300000012</v>
      </c>
      <c r="D94" s="14">
        <f t="shared" si="0"/>
        <v>10921</v>
      </c>
      <c r="E94" s="15">
        <f t="shared" si="0"/>
        <v>21630024.570000015</v>
      </c>
    </row>
  </sheetData>
  <mergeCells count="3">
    <mergeCell ref="A4:A5"/>
    <mergeCell ref="B4:C4"/>
    <mergeCell ref="D4:E4"/>
  </mergeCells>
  <pageMargins left="0.7" right="0.7" top="0.75" bottom="0.75" header="0.3" footer="0.3"/>
  <pageSetup paperSize="1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TS - Cadres</vt:lpstr>
      <vt:lpstr>Prime 4% - Cadres</vt:lpstr>
      <vt:lpstr>'Prime 4% - Cadres'!Zone_d_impression</vt:lpstr>
      <vt:lpstr>'TS - Cadres'!Zone_d_impression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Tessier</dc:creator>
  <cp:lastModifiedBy>Claire Germain</cp:lastModifiedBy>
  <cp:lastPrinted>2022-02-01T18:16:16Z</cp:lastPrinted>
  <dcterms:created xsi:type="dcterms:W3CDTF">2022-01-28T20:10:05Z</dcterms:created>
  <dcterms:modified xsi:type="dcterms:W3CDTF">2022-05-11T20:01:20Z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2022-01-28T20:10:05Z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ea6d5457-47dd-45de-877c-376b9929bb32</vt:lpwstr>
  </property>
  <property fmtid="{D5CDD505-2E9C-101B-9397-08002B2CF9AE}" pid="8" name="MSIP_Label_6a7d8d5d-78e2-4a62-9fcd-016eb5e4c57c_ContentBits">
    <vt:lpwstr>0</vt:lpwstr>
  </property>
</Properties>
</file>