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GRP\D\4\C\CadresSalariés\Réseau\Publication - RH\Fichier_DAI\"/>
    </mc:Choice>
  </mc:AlternateContent>
  <xr:revisionPtr revIDLastSave="0" documentId="13_ncr:1_{A665E6BC-3BA0-4E39-8135-546D56D64A6B}" xr6:coauthVersionLast="47" xr6:coauthVersionMax="47" xr10:uidLastSave="{00000000-0000-0000-0000-000000000000}"/>
  <bookViews>
    <workbookView xWindow="-120" yWindow="-120" windowWidth="29040" windowHeight="15840" xr2:uid="{EAF2C9B7-69C9-4D65-9C73-FCEE986B2FC2}"/>
  </bookViews>
  <sheets>
    <sheet name="Introduction" sheetId="8" r:id="rId1"/>
    <sheet name="Modifications" sheetId="9" r:id="rId2"/>
    <sheet name="Feuille A" sheetId="2" r:id="rId3"/>
    <sheet name="Feuille A - 2" sheetId="3" r:id="rId4"/>
    <sheet name="Feuille B" sheetId="4" r:id="rId5"/>
    <sheet name="Feuille C_2016_2022" sheetId="5" r:id="rId6"/>
    <sheet name="Feuille C_2004_2015" sheetId="6" r:id="rId7"/>
    <sheet name="Feuille D" sheetId="7" r:id="rId8"/>
  </sheets>
  <definedNames>
    <definedName name="_xlnm.Print_Titles" localSheetId="4">'Feuille B'!$A:$A</definedName>
    <definedName name="_xlnm.Print_Titles" localSheetId="7">'Feuille D'!$B:$B</definedName>
    <definedName name="Print_Area" localSheetId="2">'Feuille A'!$B$1:$N$135</definedName>
    <definedName name="Print_Area" localSheetId="3">'Feuille A - 2'!$A$1:$M$74</definedName>
    <definedName name="Print_Area" localSheetId="4">'Feuille B'!$A$1:$H$92</definedName>
    <definedName name="Print_Area" localSheetId="5">'Feuille C_2016_2022'!$A$1:$M$12</definedName>
    <definedName name="Print_Area" localSheetId="7">'Feuille D'!$B$1:$F$30</definedName>
    <definedName name="Print_Titles" localSheetId="2">'Feuille A'!$B:$B,'Feuille A'!$1:$2</definedName>
    <definedName name="Print_Titles" localSheetId="3">'Feuille A - 2'!$1:$2</definedName>
    <definedName name="Print_Titles" localSheetId="4">'Feuille B'!$A:$A,'Feuille B'!$1:$2</definedName>
    <definedName name="Print_Titles" localSheetId="7">'Feuille D'!$B:$B</definedName>
    <definedName name="ReqAge2" localSheetId="2">#REF!</definedName>
    <definedName name="ReqAge2" localSheetId="6">#REF!</definedName>
    <definedName name="ReqAge2" localSheetId="7">#REF!</definedName>
    <definedName name="ReqAge2">#REF!</definedName>
    <definedName name="ReqAge2.0" localSheetId="6">#REF!</definedName>
    <definedName name="ReqAge2.0" localSheetId="7">#REF!</definedName>
    <definedName name="ReqAge2.0">#REF!</definedName>
    <definedName name="ReqAgeAnPrec2" localSheetId="2">#REF!</definedName>
    <definedName name="ReqAgeAnPrec2" localSheetId="6">#REF!</definedName>
    <definedName name="ReqAgeAnPrec2" localSheetId="7">#REF!</definedName>
    <definedName name="ReqAgeAnPrec2">#REF!</definedName>
    <definedName name="ReqAgeEnCours2" localSheetId="2">#REF!</definedName>
    <definedName name="ReqAgeEnCours2" localSheetId="6">#REF!</definedName>
    <definedName name="ReqAgeEnCours2" localSheetId="7">#REF!</definedName>
    <definedName name="ReqAgeEnCours2">#REF!</definedName>
    <definedName name="_xlnm.Print_Area" localSheetId="2">'Feuille A'!$B$1:$N$130</definedName>
    <definedName name="_xlnm.Print_Area" localSheetId="3">'Feuille A - 2'!$A$1:$M$70</definedName>
    <definedName name="_xlnm.Print_Area" localSheetId="4">'Feuille B'!$A$1:$AS$92</definedName>
    <definedName name="_xlnm.Print_Area" localSheetId="6">'Feuille C_2004_2015'!$B$2:$AK$20</definedName>
    <definedName name="_xlnm.Print_Area" localSheetId="5">'Feuille C_2016_2022'!$A$1:$Y$12</definedName>
    <definedName name="_xlnm.Print_Area" localSheetId="7">'Feuille D'!$B$2:$AP$30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5" i="6" l="1"/>
  <c r="V15" i="6"/>
  <c r="U15" i="6"/>
  <c r="T15" i="6"/>
  <c r="S15" i="6"/>
  <c r="R15" i="6"/>
  <c r="Q15" i="6"/>
  <c r="P15" i="6"/>
  <c r="O15" i="6"/>
  <c r="N15" i="6"/>
  <c r="M15" i="6"/>
  <c r="L15" i="6"/>
  <c r="K15" i="6"/>
  <c r="J15" i="6"/>
  <c r="I15" i="6"/>
  <c r="H15" i="6"/>
  <c r="G15" i="6"/>
  <c r="F15" i="6"/>
  <c r="E15" i="6"/>
  <c r="D15" i="6"/>
  <c r="C15" i="6"/>
  <c r="AB7" i="5" l="1"/>
  <c r="AA7" i="5"/>
  <c r="Z7" i="5"/>
  <c r="E7" i="5"/>
  <c r="G3" i="5"/>
  <c r="D3" i="5"/>
  <c r="H87" i="4"/>
  <c r="G86" i="4"/>
  <c r="F86" i="4"/>
  <c r="H86" i="4" s="1"/>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D127" i="2" l="1"/>
  <c r="C127" i="2"/>
  <c r="D126" i="2"/>
  <c r="D85" i="2"/>
  <c r="C85" i="2"/>
  <c r="D84" i="2"/>
  <c r="D43" i="2"/>
  <c r="C43" i="2"/>
  <c r="D42" i="2"/>
</calcChain>
</file>

<file path=xl/sharedStrings.xml><?xml version="1.0" encoding="utf-8"?>
<sst xmlns="http://schemas.openxmlformats.org/spreadsheetml/2006/main" count="1598" uniqueCount="283">
  <si>
    <r>
      <t>EFFECTIF DU RÉSEAU DE LA SANTÉ ET DES SERVICES SOCIAUX</t>
    </r>
    <r>
      <rPr>
        <b/>
        <sz val="10"/>
        <rFont val="Arial"/>
        <family val="2"/>
      </rPr>
      <t/>
    </r>
  </si>
  <si>
    <t>Nombre de personnes en emploi au 31 mars de l'année</t>
  </si>
  <si>
    <t>Sous-catégorie de personnel</t>
  </si>
  <si>
    <t>2022 - COVID</t>
  </si>
  <si>
    <t>2021 - COVID</t>
  </si>
  <si>
    <t>11 - Infirmière</t>
  </si>
  <si>
    <t>12 - Infirmière clinicienne et praticienne</t>
  </si>
  <si>
    <t>13 - Inhalothérapeute</t>
  </si>
  <si>
    <t>14 - Perfusionniste</t>
  </si>
  <si>
    <t>15 - Infirmière auxiliaire</t>
  </si>
  <si>
    <t>16 - Externe en soins infirmiers</t>
  </si>
  <si>
    <t>17 - Externe en inhalothérapie</t>
  </si>
  <si>
    <t>10 - Personnel en soins infirmiers et cardio-respiratoires</t>
  </si>
  <si>
    <t>21 - Préposé aux bénéficiaires</t>
  </si>
  <si>
    <t>22 - Auxiliaire familiale</t>
  </si>
  <si>
    <t>23 - Autres paratechniques</t>
  </si>
  <si>
    <t>24 - Services auxiliaires</t>
  </si>
  <si>
    <t>25 - Métiers</t>
  </si>
  <si>
    <t>20 - Personnel paratechnique, services auxiliaires et métiers</t>
  </si>
  <si>
    <t>31 - Employé de bureau</t>
  </si>
  <si>
    <t>32 - Technicien de l'administration</t>
  </si>
  <si>
    <t>33 - Professionnel de l'administration</t>
  </si>
  <si>
    <t>30 - Personnel de bureau, techniciens et professionnels de l'administration</t>
  </si>
  <si>
    <t>41 - Technicien de la santé</t>
  </si>
  <si>
    <t>42 - Professionnel de la santé</t>
  </si>
  <si>
    <t>43 - Technicien des services sociaux</t>
  </si>
  <si>
    <t>44 - Professionnel des services sociaux</t>
  </si>
  <si>
    <t>45 - Externe en technologie médicale</t>
  </si>
  <si>
    <t>40 - Techniciens et professionnels de la santé et des services sociaux</t>
  </si>
  <si>
    <t>51 - Pharmacien</t>
  </si>
  <si>
    <t>52 - Biochimiste clinique</t>
  </si>
  <si>
    <t>53 - Physicien</t>
  </si>
  <si>
    <t>54 - Sage-femme</t>
  </si>
  <si>
    <t>55 - Autres</t>
  </si>
  <si>
    <t>56 - Étudiant</t>
  </si>
  <si>
    <t>50 - Personnel non visé par la Loi concernant les unités de négociation dans le secteur des affaires sociales</t>
  </si>
  <si>
    <t>61 - hors-cadre</t>
  </si>
  <si>
    <t>62 - Cadre supérieur</t>
  </si>
  <si>
    <t>63 - Cadre médecin</t>
  </si>
  <si>
    <t>64 - Cadre intermédiaire</t>
  </si>
  <si>
    <t>65 - Temporaire en situation de gestion</t>
  </si>
  <si>
    <t>60 - Personnel d'encadrement</t>
  </si>
  <si>
    <t>80 - Hors nomenclature</t>
  </si>
  <si>
    <t>Total de personnes</t>
  </si>
  <si>
    <t>Nombre d'emploi au 31 mars de l'année</t>
  </si>
  <si>
    <t>Total d'emploi</t>
  </si>
  <si>
    <t xml:space="preserve">Nombre d'ETC lors de l'année financière se terminant </t>
  </si>
  <si>
    <t>2021-2022</t>
  </si>
  <si>
    <t>2021-2022 COVID</t>
  </si>
  <si>
    <t>2020-2021</t>
  </si>
  <si>
    <t>2020-2021 COVID</t>
  </si>
  <si>
    <t>2019-2020</t>
  </si>
  <si>
    <t>2018-2019</t>
  </si>
  <si>
    <t>2017-2018</t>
  </si>
  <si>
    <t>2016-2017</t>
  </si>
  <si>
    <t>2015-2016</t>
  </si>
  <si>
    <t>2014-2015</t>
  </si>
  <si>
    <t>2013-2014</t>
  </si>
  <si>
    <t>2012-2013</t>
  </si>
  <si>
    <t>Total d'ETC</t>
  </si>
  <si>
    <t xml:space="preserve">Données produites en février 2023 par la Direction générale de la gestion de la main-d’oeuvre (DGGMO) du MSSS.
</t>
  </si>
  <si>
    <t>Source : Banque de données sur les cadres et salariés du réseau de la santé et des services sociaux.</t>
  </si>
  <si>
    <t>2011-2012</t>
  </si>
  <si>
    <t>2010-2011</t>
  </si>
  <si>
    <t>2009-2010</t>
  </si>
  <si>
    <t>2008-2009</t>
  </si>
  <si>
    <t>2007-2008</t>
  </si>
  <si>
    <t>2006-2007</t>
  </si>
  <si>
    <t>2005-2006</t>
  </si>
  <si>
    <t>Nombre de personnes au 31 mars</t>
  </si>
  <si>
    <t>Région</t>
  </si>
  <si>
    <t>01 - Bas-Saint-Laurent</t>
  </si>
  <si>
    <t>02 - Saguenay - Lac-Saint-Jean</t>
  </si>
  <si>
    <t>03 - Capitale-Nationale</t>
  </si>
  <si>
    <t>04 - Mauricie et Centre-du-Québec</t>
  </si>
  <si>
    <t>05 - Estrie</t>
  </si>
  <si>
    <t>06 - Montréal</t>
  </si>
  <si>
    <t>07 - Outaouais</t>
  </si>
  <si>
    <t>08 - Abitibi-Témiscamingue</t>
  </si>
  <si>
    <t>09 - Côte-Nord</t>
  </si>
  <si>
    <t>10 - Nord-du-Québec</t>
  </si>
  <si>
    <t>11 - Gaspésie et Îles-de-la-Madeleine</t>
  </si>
  <si>
    <t>12 - Chaudière-Appalaches</t>
  </si>
  <si>
    <t>13 - Laval</t>
  </si>
  <si>
    <t>14 - Lanaudière</t>
  </si>
  <si>
    <t>15 - Laurentides</t>
  </si>
  <si>
    <t>16 - Montérégie</t>
  </si>
  <si>
    <t>17 - Nunavik</t>
  </si>
  <si>
    <t>18 - Terres-Cries-de-la-Baie-James</t>
  </si>
  <si>
    <t>Total</t>
  </si>
  <si>
    <t>Nombre d'emploi au 31 mars</t>
  </si>
  <si>
    <t>Nombre d'ETC par année financière</t>
  </si>
  <si>
    <t>Sous-catégories de personnel</t>
  </si>
  <si>
    <t>TCR</t>
  </si>
  <si>
    <t>TPR</t>
  </si>
  <si>
    <t>TPO</t>
  </si>
  <si>
    <t xml:space="preserve">Nombre total d'emploi au 31 mars de l'année </t>
  </si>
  <si>
    <t>Nombre d'ETC dans l'année financière</t>
  </si>
  <si>
    <t>2021-2022 - COVID</t>
  </si>
  <si>
    <t>2020-2021 - COVID</t>
  </si>
  <si>
    <t>Nombre total d'ETC dans l'année financière</t>
  </si>
  <si>
    <t>Note: La répartition des personnes par statut n'est pas présentée, certaines personnes ayant  plus d'un statut au 31 mars de l'année.</t>
  </si>
  <si>
    <t xml:space="preserve">EFFECTIF DU RÉSEAU DE LA SANTÉ ET DES SERVICES SOCIAUX
</t>
  </si>
  <si>
    <t>Nombre de 
personnes
au
31 mars 2022</t>
  </si>
  <si>
    <t>Nombre
d'emplois
au
31 mars 2022</t>
  </si>
  <si>
    <t>Nombre
d'ETC
en
2021-2022</t>
  </si>
  <si>
    <t>Nombre de 
personnes
au
31 mars 2022 - COVID</t>
  </si>
  <si>
    <t>Nombre
d'emplois
au
31 mars 2022 - COVID</t>
  </si>
  <si>
    <t>Nombre
d'ETC
en
2021-2022 - COVID</t>
  </si>
  <si>
    <t>Nombre de 
personnes
au
31 mars 2021</t>
  </si>
  <si>
    <t>Nombre
d'emplois
au
31 mars 2021</t>
  </si>
  <si>
    <t>Nombre
d'ETC
en
2020-2021</t>
  </si>
  <si>
    <t>Nombre de 
personnes
au
31 mars 2021 - COVID</t>
  </si>
  <si>
    <t>Nombre
d'emplois
au
31 mars 2021 - COVID</t>
  </si>
  <si>
    <t>Nombre
d'ETC
en
2020-2021 - COVID</t>
  </si>
  <si>
    <t>Nombre de 
personnes
au
31 mars 2020</t>
  </si>
  <si>
    <t>Nombre
d'emplois
au
31 mars 2020</t>
  </si>
  <si>
    <t>Nombre
d'ETC
en
2019-2020</t>
  </si>
  <si>
    <t>Nombre de 
personnes
au
31 mars 2019</t>
  </si>
  <si>
    <t>Nombre
d'emplois
au
31 mars 2019</t>
  </si>
  <si>
    <t>Nombre
d'ETC
en
2018-2019</t>
  </si>
  <si>
    <t>Nombre de 
personnes
au
31 mars 2018</t>
  </si>
  <si>
    <t>Nombre
d'emplois
au
31 mars 2018</t>
  </si>
  <si>
    <t>Nombre
d'ETC
en
2017-2018</t>
  </si>
  <si>
    <t>Nombre de 
personnes
au
31 mars 2017</t>
  </si>
  <si>
    <t>Nombre
d'emplois
au
31 mars 2017</t>
  </si>
  <si>
    <t>Nombre
d'ETC
en
2016-2017</t>
  </si>
  <si>
    <t>CISSS et CIUSSS</t>
  </si>
  <si>
    <t>Établissements non fusionnés</t>
  </si>
  <si>
    <t>Établissements non visés par la Loi</t>
  </si>
  <si>
    <t>Établissements privés conventionnés</t>
  </si>
  <si>
    <t>Le Centre de réadaptation MabMcKay, auparavant établissement privé conventionné, a été intégré au CIUSSS du Centre-Ouest-de l'Île-de-Montréal en 2016.</t>
  </si>
  <si>
    <t>Depuis la mise en vigueur de la Loi modifiant l’organisation et la gouvernance du réseau de la santé et des services sociaux notamment par l’abolition des agences régionales, les données ne peuvent plus être présentées par mission ou catégorie d'établissement.</t>
  </si>
  <si>
    <r>
      <t xml:space="preserve">Données produites en février 2023 par la Direction générale de la gestion de la main-d’oeuvre (DGGMO) du MSSS.
</t>
    </r>
    <r>
      <rPr>
        <b/>
        <sz val="10"/>
        <rFont val="Arial"/>
        <family val="2"/>
      </rPr>
      <t>Source</t>
    </r>
    <r>
      <rPr>
        <sz val="10"/>
        <rFont val="Arial"/>
        <family val="2"/>
      </rPr>
      <t xml:space="preserve"> : Banque de données sur les cadres et salariés du réseau de la santé et des services sociaux.</t>
    </r>
  </si>
  <si>
    <t>Nombre de 
personnes
au
31 mars 2016</t>
  </si>
  <si>
    <t>Nombre
d'emplois
au
31 mars 2016</t>
  </si>
  <si>
    <t>XXXXXXXXXXXX</t>
  </si>
  <si>
    <t>EFFECTIF DU RÉSEAU DE LA SANTÉ ET DES SERVICES SOCIAUX
par mission ou classe ¹ ▼</t>
  </si>
  <si>
    <r>
      <t xml:space="preserve">Nombre de 
personnes
</t>
    </r>
    <r>
      <rPr>
        <sz val="10"/>
        <rFont val="Arial"/>
        <family val="2"/>
      </rPr>
      <t>au
31 mars 2015</t>
    </r>
  </si>
  <si>
    <r>
      <t xml:space="preserve">Nombre
d'emplois
</t>
    </r>
    <r>
      <rPr>
        <sz val="10"/>
        <rFont val="Arial"/>
        <family val="2"/>
      </rPr>
      <t>au
31 mars 2015</t>
    </r>
  </si>
  <si>
    <r>
      <t>Nombre
d'ETC</t>
    </r>
    <r>
      <rPr>
        <sz val="10"/>
        <rFont val="Arial"/>
        <family val="2"/>
      </rPr>
      <t xml:space="preserve">
en
2014-2015</t>
    </r>
  </si>
  <si>
    <r>
      <t xml:space="preserve">Nombre de 
personnes
</t>
    </r>
    <r>
      <rPr>
        <sz val="10"/>
        <rFont val="Arial"/>
        <family val="2"/>
      </rPr>
      <t>au
31 mars 2014</t>
    </r>
  </si>
  <si>
    <r>
      <t xml:space="preserve">Nombre
d'emplois
</t>
    </r>
    <r>
      <rPr>
        <sz val="10"/>
        <rFont val="Arial"/>
        <family val="2"/>
      </rPr>
      <t>au
31 mars 2014</t>
    </r>
  </si>
  <si>
    <r>
      <t>Nombre
d'ETC</t>
    </r>
    <r>
      <rPr>
        <sz val="10"/>
        <rFont val="Arial"/>
        <family val="2"/>
      </rPr>
      <t xml:space="preserve">
en
2013-2014</t>
    </r>
  </si>
  <si>
    <r>
      <t xml:space="preserve">Nombre de 
personnes
</t>
    </r>
    <r>
      <rPr>
        <sz val="10"/>
        <rFont val="Arial"/>
        <family val="2"/>
      </rPr>
      <t>au
31 mars 2013</t>
    </r>
  </si>
  <si>
    <r>
      <t xml:space="preserve">Nombre
d'emplois
</t>
    </r>
    <r>
      <rPr>
        <sz val="10"/>
        <rFont val="Arial"/>
        <family val="2"/>
      </rPr>
      <t>au
31 mars 2013</t>
    </r>
  </si>
  <si>
    <r>
      <t>Nombre
d'ETC</t>
    </r>
    <r>
      <rPr>
        <sz val="10"/>
        <rFont val="Arial"/>
        <family val="2"/>
      </rPr>
      <t xml:space="preserve">
en
2012-2013</t>
    </r>
  </si>
  <si>
    <r>
      <t xml:space="preserve">Nombre de 
personnes
</t>
    </r>
    <r>
      <rPr>
        <sz val="10"/>
        <rFont val="Arial"/>
        <family val="2"/>
      </rPr>
      <t>au
31 mars 2012</t>
    </r>
  </si>
  <si>
    <r>
      <t xml:space="preserve">Nombre
d'emplois
</t>
    </r>
    <r>
      <rPr>
        <sz val="10"/>
        <rFont val="Arial"/>
        <family val="2"/>
      </rPr>
      <t>au
31 mars 2012</t>
    </r>
  </si>
  <si>
    <r>
      <t>Nombre
d'ETC</t>
    </r>
    <r>
      <rPr>
        <sz val="10"/>
        <rFont val="Arial"/>
        <family val="2"/>
      </rPr>
      <t xml:space="preserve">
en
2011-2012</t>
    </r>
  </si>
  <si>
    <r>
      <t xml:space="preserve">Nombre de 
personnes
</t>
    </r>
    <r>
      <rPr>
        <sz val="10"/>
        <rFont val="Arial"/>
        <family val="2"/>
      </rPr>
      <t>au
31 mars 2011</t>
    </r>
  </si>
  <si>
    <r>
      <t xml:space="preserve">Nombre
d'emplois
</t>
    </r>
    <r>
      <rPr>
        <sz val="10"/>
        <rFont val="Arial"/>
        <family val="2"/>
      </rPr>
      <t>au
31 mars 2011</t>
    </r>
  </si>
  <si>
    <r>
      <t>Nombre
d'ETC</t>
    </r>
    <r>
      <rPr>
        <sz val="10"/>
        <rFont val="Arial"/>
        <family val="2"/>
      </rPr>
      <t xml:space="preserve">
en
2010-2011</t>
    </r>
  </si>
  <si>
    <r>
      <t xml:space="preserve">Nombre de 
personnes
</t>
    </r>
    <r>
      <rPr>
        <sz val="10"/>
        <rFont val="Arial"/>
        <family val="2"/>
      </rPr>
      <t>au
31 mars 2010</t>
    </r>
  </si>
  <si>
    <r>
      <t xml:space="preserve">Nombre
d'emplois
</t>
    </r>
    <r>
      <rPr>
        <sz val="10"/>
        <rFont val="Arial"/>
        <family val="2"/>
      </rPr>
      <t>au
31 mars 2010</t>
    </r>
  </si>
  <si>
    <r>
      <t>Nombre
d'ETC</t>
    </r>
    <r>
      <rPr>
        <sz val="10"/>
        <rFont val="Arial"/>
        <family val="2"/>
      </rPr>
      <t xml:space="preserve">
en
2009-2010</t>
    </r>
  </si>
  <si>
    <r>
      <t xml:space="preserve">Nombre de 
personnes
</t>
    </r>
    <r>
      <rPr>
        <sz val="10"/>
        <rFont val="Arial"/>
        <family val="2"/>
      </rPr>
      <t>au
31 mars 2009</t>
    </r>
  </si>
  <si>
    <r>
      <t xml:space="preserve">Nombre
d'emplois
</t>
    </r>
    <r>
      <rPr>
        <sz val="10"/>
        <rFont val="Arial"/>
        <family val="2"/>
      </rPr>
      <t>au
31 mars 2009</t>
    </r>
  </si>
  <si>
    <r>
      <t>Nombre
d'ETC</t>
    </r>
    <r>
      <rPr>
        <sz val="10"/>
        <rFont val="Arial"/>
        <family val="2"/>
      </rPr>
      <t xml:space="preserve">
en
2008-2009</t>
    </r>
  </si>
  <si>
    <t>Centre hospitalier de soins généraux et spécialisés</t>
  </si>
  <si>
    <t>Centre hospitalier de soins psychiatriques</t>
  </si>
  <si>
    <t>Centre de réadaptation - déficience physique (CRDP)</t>
  </si>
  <si>
    <t>Centre de réadaptation - déficience intellectuelle (CRDI)</t>
  </si>
  <si>
    <t>Centre de réadaptation - alcoolisme et toxicomanie (CRAT)</t>
  </si>
  <si>
    <t>Centre de réadaptation - privé conventionné (PR CR)</t>
  </si>
  <si>
    <t>Centre d'hébergement et de soins de longue durée (CHSLD)</t>
  </si>
  <si>
    <t>CHSLD - privé conventionné (PR LD)</t>
  </si>
  <si>
    <t>Centre de santé et de services sociaux (CSSS)</t>
  </si>
  <si>
    <t>Centre à missions multiples pour les régions nordiques (MULTI)</t>
  </si>
  <si>
    <t>Centre jeunesse (CJ)</t>
  </si>
  <si>
    <t>Agence de la santé et des services sociaux (ASSS)</t>
  </si>
  <si>
    <t>Ensemble des établissements</t>
  </si>
  <si>
    <t xml:space="preserve">
</t>
  </si>
  <si>
    <t>Fusions d’établissements :
- L’Hôpital Charles-Le Moyne a fusionné avec le CSSS Champlain pour devenir le CSSS Champlain Charles-Lemoyne.
- La Villa Marie-Claire, établissement de réadaptation privé conventionné, a été fusionnée au CJ de l’Estrie.
- L’Hôpital Catherine-Booth de l’Armée du Salut, centre de réadaptation en déficience physique, a été fusionné au CSSS Cavendish.
- Le CR Foster, qui était un centre de réadaptation privé conventionné est devenu un centre de réadaptation - alcoolisme et toxicomanie public.
---FIN---</t>
  </si>
  <si>
    <r>
      <t xml:space="preserve">¹ Le CH régional de Trois-Rivières et le  CSSS de Trois-Rivières ont fusionné pour devenir le CSSS de Trois-Rivières; l’Hôtel-Dieu de Lévis et le CSSS du Grand Littoral ont fusionné pour devenir le CSSS Alphonse-Desjardins.
² CH Pierre-Janet a été intégré au CSSS de Gatineau.
³ Le Centre Notre-Dame de l'Enfant Inc. a été intégré au CA Dixville Inc; le CR Lisette-Dupras, le CRDI  Gabrielle-Major et les Services de réadaptation l'Intégrale ont fusionné pour devenir le CRDITED de Montréal.
</t>
    </r>
    <r>
      <rPr>
        <vertAlign val="superscript"/>
        <sz val="8"/>
        <rFont val="Arial"/>
        <family val="2"/>
      </rPr>
      <t>4</t>
    </r>
    <r>
      <rPr>
        <sz val="8"/>
        <rFont val="Arial"/>
        <family val="2"/>
      </rPr>
      <t xml:space="preserve"> Le CA Nazareth Inc. a fermé.
</t>
    </r>
    <r>
      <rPr>
        <vertAlign val="superscript"/>
        <sz val="8"/>
        <rFont val="Arial"/>
        <family val="2"/>
      </rPr>
      <t>5</t>
    </r>
    <r>
      <rPr>
        <sz val="8"/>
        <rFont val="Arial"/>
        <family val="2"/>
      </rPr>
      <t xml:space="preserve"> Le CSSS du Lac-Témiscamingue et le CSSS de Témiscaming-et-de-Kipawa ont fusionné pour devenir  le CSSS du Témiscamingue.
---FIN---</t>
    </r>
  </si>
  <si>
    <t>¹ Le CHSLD de St-Andrew-De-Father-Dowd et de St-Margeret a été fusionné avec le CSSS Cavendish le 2010-10-01.
² Le CHSLD privé Florence Groulx Inc. a été fusionné avec le Centre D'accueil Marcelle Ferron Inc. le 2010-03-31.
---FIN---</t>
  </si>
  <si>
    <t>¹ Les ch Champlain Rive-Sud, Champlain Villeray, Champlain Belœil ont été fusionnés pour devenir le CH Champlain des pommetiers.
---FIN---</t>
  </si>
  <si>
    <t xml:space="preserve">
</t>
  </si>
  <si>
    <r>
      <rPr>
        <b/>
        <i/>
        <sz val="10"/>
        <rFont val="Arial"/>
        <family val="2"/>
      </rPr>
      <t>Note :</t>
    </r>
    <r>
      <rPr>
        <i/>
        <sz val="10"/>
        <rFont val="Arial"/>
        <family val="2"/>
      </rPr>
      <t xml:space="preserve">
¹ Les effectifs sont présentés selon la mission, classe et, s’il y a lieu, le type de l’établissement, en fonction de la mission principale de l’établissement, lorsque ces informations sont disponibles. Les établissements privés conventionnés sont distingués des établissements publics.
  Les centres de santé et de services sociaux (CSSS),  tout comme les établissements à missions multiples des régions nordiques, ont plusieurs missions, dont  CLSC, CHSLD et, pour la plupart, CH. Les informations dont nous disposons ne nous permettent pas d'associer les effectifs de ces établissements à une mission en particulier.
  Il n’y a pas de mission dans les agences de santé et de services sociaux.</t>
    </r>
  </si>
  <si>
    <t xml:space="preserve">
</t>
  </si>
  <si>
    <t xml:space="preserve">Pour plus de détails sur les termes mission et classe, consulter les articles 79 à 87 de la Loi sur les services de santé et les services sociaux (LSSSS).
</t>
  </si>
  <si>
    <t xml:space="preserve">
</t>
  </si>
  <si>
    <r>
      <t xml:space="preserve">Données produites en février 2016 par la Direction générale du personnel réseau et ministériel (DGPRM) du MSSS.
</t>
    </r>
    <r>
      <rPr>
        <b/>
        <sz val="10"/>
        <rFont val="Arial"/>
        <family val="2"/>
      </rPr>
      <t>Source</t>
    </r>
    <r>
      <rPr>
        <sz val="10"/>
        <rFont val="Arial"/>
        <family val="2"/>
      </rPr>
      <t xml:space="preserve"> : Banque de données sur les cadres et salariés du réseau de la santé et des services sociaux.</t>
    </r>
  </si>
  <si>
    <r>
      <t xml:space="preserve">Nombre de 
personnes 
</t>
    </r>
    <r>
      <rPr>
        <sz val="10"/>
        <rFont val="Arial"/>
        <family val="2"/>
      </rPr>
      <t>au 
31 mars 2008</t>
    </r>
  </si>
  <si>
    <r>
      <t xml:space="preserve">Nombre 
d'ETC
</t>
    </r>
    <r>
      <rPr>
        <sz val="10"/>
        <rFont val="Arial"/>
        <family val="2"/>
      </rPr>
      <t>en</t>
    </r>
    <r>
      <rPr>
        <b/>
        <sz val="10"/>
        <rFont val="Arial"/>
        <family val="2"/>
      </rPr>
      <t xml:space="preserve">
</t>
    </r>
    <r>
      <rPr>
        <sz val="10"/>
        <rFont val="Arial"/>
        <family val="2"/>
      </rPr>
      <t>2007-2008</t>
    </r>
    <r>
      <rPr>
        <b/>
        <sz val="10"/>
        <rFont val="Arial"/>
        <family val="2"/>
      </rPr>
      <t xml:space="preserve">
</t>
    </r>
  </si>
  <si>
    <r>
      <t xml:space="preserve">Nombre
d'emplois
</t>
    </r>
    <r>
      <rPr>
        <sz val="10"/>
        <rFont val="Arial"/>
        <family val="2"/>
      </rPr>
      <t>au 
31 mars 2008</t>
    </r>
  </si>
  <si>
    <r>
      <t xml:space="preserve">Nombre
d'emplois
</t>
    </r>
    <r>
      <rPr>
        <sz val="10"/>
        <rFont val="Arial"/>
        <family val="2"/>
      </rPr>
      <t>au 
31 mars 2007</t>
    </r>
  </si>
  <si>
    <r>
      <t xml:space="preserve">Nombre de 
personnes 
</t>
    </r>
    <r>
      <rPr>
        <sz val="10"/>
        <rFont val="Arial"/>
        <family val="2"/>
      </rPr>
      <t>au 
31 mars 2007</t>
    </r>
  </si>
  <si>
    <r>
      <t xml:space="preserve">Nombre 
d'ETC
</t>
    </r>
    <r>
      <rPr>
        <sz val="10"/>
        <rFont val="Arial"/>
        <family val="2"/>
      </rPr>
      <t>en</t>
    </r>
    <r>
      <rPr>
        <b/>
        <sz val="10"/>
        <rFont val="Arial"/>
        <family val="2"/>
      </rPr>
      <t xml:space="preserve">
</t>
    </r>
    <r>
      <rPr>
        <sz val="10"/>
        <rFont val="Arial"/>
        <family val="2"/>
      </rPr>
      <t>2006-2007</t>
    </r>
    <r>
      <rPr>
        <b/>
        <sz val="10"/>
        <rFont val="Arial"/>
        <family val="2"/>
      </rPr>
      <t xml:space="preserve">
</t>
    </r>
  </si>
  <si>
    <r>
      <t xml:space="preserve">Nombre de 
personnes 
</t>
    </r>
    <r>
      <rPr>
        <sz val="10"/>
        <rFont val="Arial"/>
        <family val="2"/>
      </rPr>
      <t>au 
31 mars 2006</t>
    </r>
  </si>
  <si>
    <r>
      <t xml:space="preserve">Nombre
d'emplois
</t>
    </r>
    <r>
      <rPr>
        <sz val="10"/>
        <rFont val="Arial"/>
        <family val="2"/>
      </rPr>
      <t>au 
31 mars 2006</t>
    </r>
  </si>
  <si>
    <r>
      <t xml:space="preserve">Nombre 
d'ETC
</t>
    </r>
    <r>
      <rPr>
        <sz val="10"/>
        <rFont val="Arial"/>
        <family val="2"/>
      </rPr>
      <t>en</t>
    </r>
    <r>
      <rPr>
        <b/>
        <sz val="10"/>
        <rFont val="Arial"/>
        <family val="2"/>
      </rPr>
      <t xml:space="preserve">
</t>
    </r>
    <r>
      <rPr>
        <sz val="10"/>
        <rFont val="Arial"/>
        <family val="2"/>
      </rPr>
      <t>2005-2006</t>
    </r>
    <r>
      <rPr>
        <b/>
        <sz val="10"/>
        <rFont val="Arial"/>
        <family val="2"/>
      </rPr>
      <t xml:space="preserve">
</t>
    </r>
  </si>
  <si>
    <r>
      <t xml:space="preserve">Nombre de 
personnes 
</t>
    </r>
    <r>
      <rPr>
        <sz val="10"/>
        <rFont val="Arial"/>
        <family val="2"/>
      </rPr>
      <t>au 
31 mars 2005</t>
    </r>
  </si>
  <si>
    <r>
      <t xml:space="preserve">Nombre
d'emplois
</t>
    </r>
    <r>
      <rPr>
        <sz val="10"/>
        <rFont val="Arial"/>
        <family val="2"/>
      </rPr>
      <t>au 
31 mars 2005</t>
    </r>
  </si>
  <si>
    <r>
      <t xml:space="preserve">Nombre 
d'ETC
</t>
    </r>
    <r>
      <rPr>
        <sz val="10"/>
        <rFont val="Arial"/>
        <family val="2"/>
      </rPr>
      <t>en</t>
    </r>
    <r>
      <rPr>
        <b/>
        <sz val="10"/>
        <rFont val="Arial"/>
        <family val="2"/>
      </rPr>
      <t xml:space="preserve">
</t>
    </r>
    <r>
      <rPr>
        <sz val="10"/>
        <rFont val="Arial"/>
        <family val="2"/>
      </rPr>
      <t>2004-2005</t>
    </r>
    <r>
      <rPr>
        <b/>
        <sz val="10"/>
        <rFont val="Arial"/>
        <family val="2"/>
      </rPr>
      <t xml:space="preserve">
</t>
    </r>
  </si>
  <si>
    <t>2004-2005</t>
  </si>
  <si>
    <t>Catégories de personnel</t>
  </si>
  <si>
    <t>Salaire
de base
moyen</t>
  </si>
  <si>
    <t>Rémunération
totale</t>
  </si>
  <si>
    <t>Temps
supplémentaire</t>
  </si>
  <si>
    <t>Primes
totales</t>
  </si>
  <si>
    <t>---</t>
  </si>
  <si>
    <t>Ensemble du personnel du réseau</t>
  </si>
  <si>
    <t xml:space="preserve">
</t>
  </si>
  <si>
    <t>Les données de rémunération incluent celles des employés COVID qui représentent 5,4 % du total.
En 2021-2022, les augmentations salariales accordées au renouvellement des conventions collectives échues au 31 mars 2020 ont été payées rétroactivement et  les échelles salariales ont été mises à jour.
De plus, les primes introduites en 2020-2021, afin d'augmenter ou de préserver la disponibilité de la main-d'œuvre lors de l'urgence sanitaire, ont été maintenues en 2021-2022.</t>
  </si>
  <si>
    <t>Les données de rémunération incluent celles des employés COVID qui représentent 2,6 % du total.
En 2020-2021, les échelles salariales sont demeurées identiques à celles de 2019-2020, car les négociations étaient toujours en cours pour le renouvellement des conventions collectives échues au 31 mars 2020. Les augmentations salariales seront payées rétroactivement en 2021-2022. L'augmentation de la rémunération est donc liée à l'augmentation des effectifs pour lutter contre la pandémie.
En 2020-2021, les décrets et les arrêtés ministériels ont introduit plusieurs primes afin d'augmenter ou de préserver la disponibilité de la main-d'œuvre de sorte que les montants de primes versés ont grandement augmenté depuis le début de l'urgence sanitaire (celles-ci représentent environ 60% du montant de primes totales). L'état d'urgence sanitaire fait en sorte que les cadres sont considérés en situation exceptionnelle, donc les heures faites en temps supplémentaires sont rémunérées.</t>
  </si>
  <si>
    <t xml:space="preserve">La hausse de la rémunération s'explique notamment par : 
une hausse des heures rémunérées (hausse de 2,2 % des ETC); 
par l'application, au 2 avril 2019, de la relativité salariale pour le personnel des catégories 1 à 4; 
par l'application, au 1er avril 2019, de la relativité salariale pour le personnel de la catégorie 5, à l'exception des sages-femmes, ainsi que de l’application de l’exercice de maintien d'équité salariale pour  les sages-femmes et les pharmaciens; 
ainsi que la mise en place d'une nouvelle structure de classe salariale pour le personnel d'encadrement. </t>
  </si>
  <si>
    <t>Au 2 avril 2018, certains titres d'emploi dans les sous-catégories 11 - infirmière, 13 - Inhalothérapeute, 15 - Infirmière auxiliaire et 41 - Technicien de la santé (pour des titres d'emploi de technologue spécialisé en radiologie et d’autres catégories de la radiologie) ont été intégrés dans des nouvelles échelles salariales, ce qui explique en partie la hausse de la rémunération moyenne pour ces sous-catégories. 
À la suite de la signature de l'entente entre  le ministre de la Santé et des Services sociaux et l’Association des biochimistes cliniques du Québec, entre le ministre de la Santé et des Services sociaux et le Regroupement Les Sages-femmes du Québec  ainsi que de la mise en application des dispositions convenues à la table centrale à l'entente signée entre le ministre de la Santé et des Services sociaux et  l’Association des pharmaciens des établissements de santé du Québec , la rémunération de ces sous-catégories du personnel non visé par la Loi concernant les unités de négociation dans le secteur des affaires sociales a été ajustée  en fonction des indexations paramétriques (1,5 % du 1er avril 2016, 1,75 % du 1er avril 2017 et 2 % du 1er avril 2018). Il y a eu également rehaussement du taux de certaines primes. 
En 2018-2019, de nouvelles allocations pour le personnel d'encadrement sont entrées en vigueur.</t>
  </si>
  <si>
    <t>À la suite des modifications apportées au Règlement sur certaines conditions de travail applicables aux cadres des agences et des établissements de santé et des services sociaux le 13 avril 2017, la rémunération de ces derniers a été ajustée en fonction des indexations paramétriques (1,5 % du 1er avril 2016 et  1,75 % du 1er avril 2017). De plus, certaines primes des conventions collectives de 2016 du personnel salarié ont également été accordées au personnel d'encadrement.</t>
  </si>
  <si>
    <t>Lors de l'entrée en vigueur des conventions collectives 2016-2020 en juillet 2016, les mesures temporaires suivantes ont été réintroduites rétroactivement au 1er avril 2015, soit les forfaitaires  pour les personnes salariées œuvrant auprès des personnes présentant des troubles graves du comportement (TGC), les forfaitaires pour les personnes salariées qui œuvrent auprès des bénéficiaires en centre d’hébergement et de soins de longue durée (CHSLD), la prime de rétention offerte aux psychologues travaillant dans le réseau de la santé et des services sociaux ainsi que les primes d’attraction rétention pour les techniciens et professionnels des catégories personnel de bureau, techniciens et professionnels de l'administration et professionnels des services sociaux œuvrant dans les régions du Nunavik et de Terres-Cries-de-la-Baie-James.  
Une portion des primes versées rétroactivement pour l'année 2015-2016 a été imputée à l'année 2016-2017, pour environ 10 M$. Le montant total de prime est donc légèrement surestimé.
Les nouvelles conventions ont également introduit, en date de juillet 2016, des primes de soins critiques spécifiques, des primes pour les ouvriers et la portée des primes de soins critiques a été élargie. Finalement, les infirmières auxiliaires œuvrant en CHSLD ont, depuis juillet 2016, un horaire majoré à 37,5 heures par semaine, en contrepartie elles n'ont plus droit à la prime de non chevauchement.</t>
  </si>
  <si>
    <t>Les mesures administratives temporaires suivantes, soit les forfaitaires  pour les personnes salariées œuvrant auprès des personnes présentant des troubles graves du comportement (TGC), les forfaitaires pour les personnes salariées qui œuvrent auprès des bénéficiaires en centre d’hébergement et de soins de longue durée (CHSLD), la prime de rétention offerte aux psychologues travaillant dans le réseau de la santé et des services sociaux ainsi que les primes d’attraction rétention pour les techniciens et professionnels des catégories personnel de bureau, techniciens et professionnels de l'administration et les professionnels des services sociaux œuvrant dans les régions du Nunavik et de Terres-Cries-de-la-Baie-James, ont pris fin en 2015, ce qui explique la baisse des montants versés en prime pour certaines catégories de personnel.  La baisse de la rémunération totale pour le personnel de bureau, techniciens et professionnels de l'administration ainsi que pour le personnel d'encadrement s'explique par la diminution des effectifs de ces catégories de personnel.
Les forfaitaires de 0,30 $ de l'heure pour les salariés et de 1 % pour le personnel d'encadrement ne sont pas présentés ici puisqu'ils ont été versés rétroactivement.</t>
  </si>
  <si>
    <t xml:space="preserve">Les variations sur la rémunération s’expliquent notamment par :
- Fin, le 31 décembre 2012, du versement des primes de la mesure temporaire de valorisation des infirmières et infirmières auxiliaires.
- Instauration, en janvier 2013, de primes temporaires pour le personnel visé œuvrant auprès de personnes ayant des troubles graves de comportement (primes TGC) et de primes temporaires pour le personnel visé travaillant en CHSLD (primes CHSLD). Il s’agit essentiellement des professionnels et techniciens des services sociaux et des préposés aux bénéficiaires.
- Modifications, en juillet 2013, aux conditions de travail des cadres, soit une augmentation de la rémunération des cadres médecins et l’ajout de certaines primes déjà octroyées aux salariés.
</t>
  </si>
  <si>
    <t>Les variations sur la rémunération s’expliquent notamment par les mesures suivantes :
- Augmentation du taux de certaines primes. 
- Instauration de primes d’attraction rétention pour les techniciens et professionnels des catégories Personnel de bureau, techniciens et professionnels de l'administration et Professionnels des services sociaux œuvrant dans les régions du Nunavik et de Terres-Cries-de-la-Baie-James, suite aux travaux du Comité sur le Grand Nord.
- Implantation, en décembre 2012, d’une prime de rétention pour les psychologues à l’emploi du réseau (sous-catégorie professionnels des services sociaux).
- Signature, le 23 septembre 2012, d’une nouvelle entente entre le ministre de la Santé et des Services sociaux et l’Association des pharmaciens des établissements de santé du Québec qui rehausse la rémunération des pharmaciens des établissements de santé (sous-catégorie du personnel non visé par la Loi concernant les unités de négociation dans le secteur des affaires sociales).</t>
  </si>
  <si>
    <t>Données produites en février 2023 par la Direction générale de la gestion de la main-d’oeuvre (DGGMO) du MSSS.
Source : Banque de données sur les cadres et salariés du réseau de la santé et des services sociaux.</t>
  </si>
  <si>
    <t>La mise en application des nouvelles conventions collectives 2010-2015 à la fin de l'année financière 2010-2011 a eu un impact sur la rémunération de plusieurs salariés qui s'expliquent notamment par :
- l'augmentation de 15 minutes par jour à l'horaire des infirmières et des inhalothérapeutes exerçant dans un centre d'activités où les services sont dispensés 24 heures par jour, sept jours par semaine ou sur deux quarts différents continus (chevauchement des quarts de travail) ;
-  l'ajout de nouvelles primes comme la prime de non-chevauchement pour  les infirmières auxiliaires et les préposés aux bénéficiaires ainsi que pour les infirmières et les inhalothérapeutes qui n'exercent pas dans un centre d'activités où les services sont dispensés 24 heures par jour, sept jours par semaine ou sur deux quarts différents continus;
- la bonification de primes existantes comme les primes de soins critiques et la majoration des primes de soir et de nuit pour disponibilité minimale de 16 jours sur 28.
Il y a également eu des augmentations de salaire dues à l'exercice d'équité salariale et du maintien de l'équité salariale pour certains titres d'emploi.
Suite à l'application de la Loi mettant en œuvre certaines dispositions du discours sur le budget du 30 mars 2010 et visant le retour à l’équilibre budgétaire en 2013-2014 et la réduction de la dette, aucun boni au rendement n'a été versé pour le personnel d'encadrement. Ceux-ci étant comptabilisés avec les primes, le montant de celles-ci pour le personnel d'encadrement a diminué en 2011-2012.</t>
  </si>
  <si>
    <t xml:space="preserve">                                                                                                    L'EFFECTIF DU RÉSEAU DE LA SANTÉ ET DES SERVICES SOCIAUX</t>
  </si>
  <si>
    <t>Production des données</t>
  </si>
  <si>
    <t>La plus récente actualisation des données présentées fut produite en février 2022 par la Direction générale de la gestion de la main-d’oeuvre (DGGMO) du ministère de la Santé et des Services sociaux (MSSS) à partir de la Banque de données sur les cadres et salariés du réseau de la santé et des services sociaux (R25).</t>
  </si>
  <si>
    <t>Définitions de variables présentées</t>
  </si>
  <si>
    <r>
      <rPr>
        <u/>
        <sz val="11"/>
        <color rgb="FF000000"/>
        <rFont val="Arial"/>
        <family val="2"/>
      </rPr>
      <t>Effectifs du réseau de la santé et des services sociaux (RSSS)</t>
    </r>
    <r>
      <rPr>
        <sz val="11"/>
        <color rgb="FF000000"/>
        <rFont val="Arial"/>
        <family val="2"/>
      </rPr>
      <t xml:space="preserve"> = </t>
    </r>
    <r>
      <rPr>
        <sz val="11"/>
        <color theme="1"/>
        <rFont val="Arial"/>
        <family val="2"/>
      </rPr>
      <t>Les données présentées ici sont celles des salariées et du personnel d’encadrement du réseau de la santé et des services sociaux.  Cela inclut les employés des établissements publics et privés conventionnés ainsi que les effectifs des agences de santé et de services sociaux, pour les années avant 2015-2016, mais exclut les professionnels rémunérés par la Régie de l’assurance maladie du Québec (RAMQ), la main-d’œuvre indépendante, le personnel du MSSS et des autres organismes relevant du ministre ainsi que le personnel des organismes communautaires et des établissements privés non conventionnés.  Le personnel des centres de recherche est maintenant exclu des effectifs du réseau.</t>
    </r>
  </si>
  <si>
    <r>
      <rPr>
        <u/>
        <sz val="11"/>
        <rFont val="Arial"/>
        <family val="2"/>
      </rPr>
      <t xml:space="preserve">Nombre de personnes </t>
    </r>
    <r>
      <rPr>
        <sz val="11"/>
        <rFont val="Arial"/>
        <family val="2"/>
      </rPr>
      <t>= Nombre de personnes dans le réseau au 31 mars de l’année concernée et ayant au moins une heure, rémunérée ou non, dans les six mois suivants la fin de l’année financière, pour les exercices antérieurs à 2018-2019 ou dans les trois mois suivants la fin de l'année financière pour 2018-2019 et plus. Cela permet de ne pas comptabiliser les personnes pour lesquelles il n’y a pas de date de fin d’emploi au dossier au 31 mars mais qui, dans les faits, ne sont plus à l’emploi du réseau.  Les personnes occupant plus d’un emploi au 31 mars sont comptabilisées une seule fois, en priorisant selon le statut (d’abord temps complet régulier, puis temps partiel régulier et ensuite temps partiel occasionnel) et, pour un même statut, selon l’équivalent temps complet (ETC).</t>
    </r>
  </si>
  <si>
    <r>
      <t>Nombre d'emplois</t>
    </r>
    <r>
      <rPr>
        <sz val="11"/>
        <rFont val="Arial"/>
        <family val="2"/>
      </rPr>
      <t xml:space="preserve"> =</t>
    </r>
    <r>
      <rPr>
        <b/>
        <sz val="11"/>
        <rFont val="Arial"/>
        <family val="2"/>
      </rPr>
      <t xml:space="preserve"> </t>
    </r>
    <r>
      <rPr>
        <sz val="11"/>
        <rFont val="Arial"/>
        <family val="2"/>
      </rPr>
      <t>Nombre d’emplois occupés dans le réseau au 31 mars de l’année concernée et ayant au moins une heure, rémunérée ou non, dans les six mois suivants la fin de l’année financière pour les exercices antérieurs à 2018-2019 ou dans les trois mois suivant la fin de l'année financière pour 2018-2019 et plus.  Les personnes qui, au 31 mars, occupent un emploi dans plus d’un établissement sont comptabilisées pour chacun de ces emplois.</t>
    </r>
  </si>
  <si>
    <r>
      <t>Nombre d'équivalent temps complet (ETC)</t>
    </r>
    <r>
      <rPr>
        <sz val="11"/>
        <color rgb="FF000000"/>
        <rFont val="Arial"/>
        <family val="2"/>
      </rPr>
      <t xml:space="preserve"> = </t>
    </r>
    <r>
      <rPr>
        <sz val="11"/>
        <color theme="1"/>
        <rFont val="Arial"/>
        <family val="2"/>
      </rPr>
      <t>L’équivalent temps complet permet d’estimer le nombre de personnes qui aurait été nécessaire pour effectuer la même charge de travail, à l’exclusion des heures supplémentaires payées, si tous avaient travaillé à temps complet. C'est le rapport entre le nombre d'heures rémunérées, ce qui inclut les jours de vacances, les jours fériés et autres congés rémunérés, ainsi que les heures supplémentaires prises en congé compensé, et le nombre d'heures du poste pour une année, lequel tient compte du nombre de jours ouvrables dans l’année.</t>
    </r>
  </si>
  <si>
    <r>
      <t>Montant pour les heures supplémentaires</t>
    </r>
    <r>
      <rPr>
        <sz val="11"/>
        <color rgb="FF000000"/>
        <rFont val="Arial"/>
        <family val="2"/>
      </rPr>
      <t xml:space="preserve"> = </t>
    </r>
    <r>
      <rPr>
        <sz val="11"/>
        <color theme="1"/>
        <rFont val="Arial"/>
        <family val="2"/>
      </rPr>
      <t>Il s’agit des montants versés pour les heures supplémentaires travaillées non prises en temps compensé, ainsi que les montants pour les heures supplémentaires qui devaient être prises en congé compensé et qui ont été soldées.  Le coût des heures supplémentaires prises en congé compensé est inclus avec la rémunération.</t>
    </r>
  </si>
  <si>
    <r>
      <t>Primes totales</t>
    </r>
    <r>
      <rPr>
        <sz val="11"/>
        <color rgb="FF000000"/>
        <rFont val="Arial"/>
        <family val="2"/>
      </rPr>
      <t xml:space="preserve"> = </t>
    </r>
    <r>
      <rPr>
        <sz val="11"/>
        <color theme="1"/>
        <rFont val="Arial"/>
        <family val="2"/>
      </rPr>
      <t>Montant versé pour les primes, incluant la rémunération supplémentaire pour les heures travaillées à Noël et au jour de l’An, ainsi que les montants versés en forfaitaire</t>
    </r>
    <r>
      <rPr>
        <sz val="11"/>
        <color rgb="FF000000"/>
        <rFont val="Arial"/>
        <family val="2"/>
      </rPr>
      <t>.</t>
    </r>
  </si>
  <si>
    <r>
      <t>Régions sociosanitaires (RSS)</t>
    </r>
    <r>
      <rPr>
        <sz val="11"/>
        <color rgb="FF000000"/>
        <rFont val="Arial"/>
        <family val="2"/>
      </rPr>
      <t xml:space="preserve"> = </t>
    </r>
    <r>
      <rPr>
        <sz val="11"/>
        <color theme="1"/>
        <rFont val="Arial"/>
        <family val="2"/>
      </rPr>
      <t>Le Québec est découpé en 17 régions administratives officielles.  Dans le domaine de la santé et des services sociaux, un autre découpage, celui de 18 régions sociosanitaires, est plus souvent utilisé.  La région administrative Nord-du-Québec est décomposée en trois régions sociosanitaires, soit le Nord-du-Québec, le Nunavik et les Terres-Cries-de-la-Baie-James.  Finalement, les régions administratives distinctes que sont la Mauricie, d’une part, et le Centre-du-Québec, d’autre part, sont regroupées pour constituer la région sociosanitaire Mauricie et Centre-du-Québec (voir onglet RSS).</t>
    </r>
  </si>
  <si>
    <r>
      <t>Rémunération totale</t>
    </r>
    <r>
      <rPr>
        <sz val="11"/>
        <color rgb="FF000000"/>
        <rFont val="Arial"/>
        <family val="2"/>
      </rPr>
      <t xml:space="preserve"> = </t>
    </r>
    <r>
      <rPr>
        <sz val="11"/>
        <color theme="1"/>
        <rFont val="Arial"/>
        <family val="2"/>
      </rPr>
      <t>Montant versé pour les heures rémunérées, à l’exception des montants versés pour les heures supplémentaires non prises en temps compensé ou soldées, auquel s’ajoutent les montants pour les jours de maladie monnayés et les indemnités de départ.  Les heures rémunérées incluent les heures travaillées à taux régulier, les vacances, les maladies et les congés fériés, y compris les montants versés à pourcentage au personnel à temps partiel, l’assurance salaire, les congés sociaux, les congés parentaux et autres congés rémunérés.</t>
    </r>
  </si>
  <si>
    <r>
      <rPr>
        <b/>
        <sz val="11"/>
        <color rgb="FF000000"/>
        <rFont val="Arial"/>
        <family val="2"/>
      </rPr>
      <t>Note pour la rémunération :</t>
    </r>
    <r>
      <rPr>
        <sz val="11"/>
        <color rgb="FF000000"/>
        <rFont val="Arial"/>
        <family val="2"/>
      </rPr>
      <t xml:space="preserve"> Pour connaître le coût total de la rémunération pour les employés du réseau, il faut sommer les montants versés en rémunération totale ainsi que les montants versés pour les heures supplémentaires et les primes. À ce montant, il faut ajouter les charges sociales, lesquel;les ne sont pas présentées ici. Les montants versés pour un ou des exercices antérieurs (rétroactivité), suite à l'entrée en vigueur d'une convention collective, d'une entente ou d'un exercice d'équité salariale, ne sont pas présentés dans la rémunération ni pour l'année où ils sont versés, ni pour l'année ou les années visées.  </t>
    </r>
  </si>
  <si>
    <r>
      <rPr>
        <u/>
        <sz val="11"/>
        <color rgb="FF000000"/>
        <rFont val="Arial"/>
        <family val="2"/>
      </rPr>
      <t>Salaire de base moyen</t>
    </r>
    <r>
      <rPr>
        <sz val="11"/>
        <color rgb="FF000000"/>
        <rFont val="Arial"/>
        <family val="2"/>
      </rPr>
      <t xml:space="preserve"> = Salaire moyen qui aurait été versé si tous les employés avait travaillé à temps complet, en fonction du titre d'emploi, de l'expérience (échelon) et du nombre d'heures hebdomadaires. Cela exclut les primes et les montants versés  pour les heures supplémentaires.</t>
    </r>
  </si>
  <si>
    <t>Statut d'emploi</t>
  </si>
  <si>
    <r>
      <t xml:space="preserve">    </t>
    </r>
    <r>
      <rPr>
        <u/>
        <sz val="11"/>
        <color rgb="FF000000"/>
        <rFont val="Arial"/>
        <family val="2"/>
      </rPr>
      <t>Temps complet régulier (TCR)</t>
    </r>
    <r>
      <rPr>
        <sz val="11"/>
        <color rgb="FF000000"/>
        <rFont val="Arial"/>
        <family val="2"/>
      </rPr>
      <t xml:space="preserve"> = </t>
    </r>
    <r>
      <rPr>
        <sz val="11"/>
        <color theme="1"/>
        <rFont val="Arial"/>
        <family val="2"/>
      </rPr>
      <t>Pour les détenteurs de poste, emploi dont le nombre d’heures est celui prévu au titre d’emploi. Il s’agit du statut au 31 mars ou à la date de fin d’emplo</t>
    </r>
    <r>
      <rPr>
        <sz val="11"/>
        <color rgb="FF000000"/>
        <rFont val="Arial"/>
        <family val="2"/>
      </rPr>
      <t>i.</t>
    </r>
  </si>
  <si>
    <r>
      <t xml:space="preserve">    </t>
    </r>
    <r>
      <rPr>
        <u/>
        <sz val="11"/>
        <color rgb="FF000000"/>
        <rFont val="Arial"/>
        <family val="2"/>
      </rPr>
      <t>Temps partiel occasionnel (TPO)</t>
    </r>
    <r>
      <rPr>
        <sz val="11"/>
        <color rgb="FF000000"/>
        <rFont val="Arial"/>
        <family val="2"/>
      </rPr>
      <t xml:space="preserve"> = </t>
    </r>
    <r>
      <rPr>
        <sz val="11"/>
        <color theme="1"/>
        <rFont val="Arial"/>
        <family val="2"/>
      </rPr>
      <t>Pour ceux qui ne sont pas détenteurs d’un poste. Généralement, le nombre d’heures est inférieur à celui prévu au titre d’emploi. Il s’agit du statut au 31 mars ou à la date de fin d’emplo</t>
    </r>
    <r>
      <rPr>
        <sz val="11"/>
        <color rgb="FF000000"/>
        <rFont val="Arial"/>
        <family val="2"/>
      </rPr>
      <t>i.</t>
    </r>
  </si>
  <si>
    <r>
      <t xml:space="preserve">    </t>
    </r>
    <r>
      <rPr>
        <u/>
        <sz val="11"/>
        <color rgb="FF000000"/>
        <rFont val="Arial"/>
        <family val="2"/>
      </rPr>
      <t>Temps partiel régulier (TPR)</t>
    </r>
    <r>
      <rPr>
        <sz val="11"/>
        <color rgb="FF000000"/>
        <rFont val="Arial"/>
        <family val="2"/>
      </rPr>
      <t xml:space="preserve"> = </t>
    </r>
    <r>
      <rPr>
        <sz val="11"/>
        <color theme="1"/>
        <rFont val="Arial"/>
        <family val="2"/>
      </rPr>
      <t>Pour les détenteurs de poste, emploi dont le nombre d’heures est inférieur à celui prévu au titre d’emploi. Il s’agit du statut au 31 mars ou à la date de fin d’emplo</t>
    </r>
    <r>
      <rPr>
        <sz val="11"/>
        <color rgb="FF000000"/>
        <rFont val="Arial"/>
        <family val="2"/>
      </rPr>
      <t>i.</t>
    </r>
  </si>
  <si>
    <t>Le statut présenté est le statut à la paie, dans certains cas, il peut différé du statut réel. Cela pourrait notamment être le cas de certains TPO qui font un remplacement long terme et qui deviennent TPR ou TCR à la paie.</t>
  </si>
  <si>
    <t>Contenu du classeur Excel</t>
  </si>
  <si>
    <t>Feuille A = Données par catégories et sous-catégories de personnel concernant :</t>
  </si>
  <si>
    <t xml:space="preserve">                  le nombre de personnes en emploi au 31 mars;</t>
  </si>
  <si>
    <t xml:space="preserve">                  le nombre d'emplois au 31 mars;</t>
  </si>
  <si>
    <t xml:space="preserve">                  le nombre d'ETC chaque année financière.</t>
  </si>
  <si>
    <t>Feuille A - 2 = Données par région sociosanitaire concernant :</t>
  </si>
  <si>
    <t>Feuille B =  Données par statut d'emploi selon les catégories et sous-catégories de personnel concernant :</t>
  </si>
  <si>
    <t>Feuille D =  Données relatives à la rémunération selon les catégories et certaines sous-catégories de personnel :</t>
  </si>
  <si>
    <t xml:space="preserve">                  le salaire de base moyen;</t>
  </si>
  <si>
    <t xml:space="preserve">                  la rémunération totale;</t>
  </si>
  <si>
    <t xml:space="preserve">                  le montant versé pour les heures supplémentaires;</t>
  </si>
  <si>
    <t xml:space="preserve">                  les primes totales.</t>
  </si>
  <si>
    <t>INFORMATIONS RELATIVES AUX MODIFICATIONS</t>
  </si>
  <si>
    <t>Modifications apportées en 2021</t>
  </si>
  <si>
    <t>À partir de 2020-2021, seules les heures de vacances prises en congé sont incluses dans le calcul de l'ETC. Autrement dit, les heures de vacances monnayées ou payées au départ sont dorénavant exclues.</t>
  </si>
  <si>
    <t>Concernant l'ensemble des colonnes identifiées COVID</t>
  </si>
  <si>
    <t>Au cours des années 2020-2021 et 2021-2022, plusieurs personnes ont été embauchées de façon temporaire en vertu de l’arrêté ministériel 2020-007, entres autres via le site « Je Contribue », dans le but de contribuer à la lutte contre la pandémie de coronavirus, par exemple en tant qu’aides de service en CHSLD ou pour participer aux activités de dépistage et de vaccination. Les établissements n’ont pas utilisé une méthode standardisée pour distinguer ce personnel dans les bases de données. En fonction des divers identifiants qu’ils nous ont indiqués, nous avons établis des critères nécessaires pour établir qui sont des employés temporaires COVID :
1.	Avoir un statut temps partiel occasionnel (TPO)
2.	Être arrivées ou avoir une nouvelle date d’arrivée dans l’établissement après le début de l'état d’urgence, en s’assurant d’exclure les préposés aux bénéficiaires (PAB) boursiers à l’attestation d’études professionnelles (AEP)
3.	Ne pas participer aux régimes d’assurance collective
4.	Avoir au moins une des caractéristiques liant l’emploi à la pandémie : avoir à son dossier le code spécifique utilisé par l’établissement comme identifiant des employés temporaires (lorsque cette information est disponible), avoir un titre d’emploi hors nomenclature autorisé à dépister ou vacciner par arrêté ministériel, être une personne retraitée réembauchée ou travailler dans un sous-service, un centre d’activité ou un titre d’emploi explicitement associé à la COVID.</t>
  </si>
  <si>
    <t>Concernant la catégorie de personnel 80 - Hors nomenclature</t>
  </si>
  <si>
    <t>En vertu des arrêtés ministériels émis durant l’état d’urgence sanitaire, le MSSS a octroyé le droit d’exercer des activités spécifiques de dépistage et de vaccination contre la COVID à des personnes de professions qui ne se retrouvent pas dans la Nomenclature du RSSS (par exemple des vétérinaires, acupuncteurs, étudiants en santé, etc.). Ces personnes hors nomenclature font partie des employés temporaires COVID.</t>
  </si>
  <si>
    <t>Modifications apportées en 2018</t>
  </si>
  <si>
    <t>Nombre de personnes et d’emplois</t>
  </si>
  <si>
    <t>Depuis 2018-2019, le critère au moins une heure, rémunérée ou non, dans les six mois suivants la fin de l’année financière pour déterminer si une personne est à l'emploi au 31 mars a été modifié pour au moins une heure, rémunérée ou non, dans les trois mois suivants la fin de l’année financière. L'impact de cette modification est estimée à moins de 0,15 % du nombre d'emplois.</t>
  </si>
  <si>
    <t>Modifications apportées en 2016</t>
  </si>
  <si>
    <t>Les heures et montants pour les activités syndicales remboursés par les syndicats sont maintenant exclus de la banque de données. Les données par région reflètent les modifications apportées au réseau suite à la mise en vigueur de la Loi modifiant l’organisation et la gouvernance du RSSS et des services sociaux notamment par l’abolition des agences régionales. Notamment, les données des deux CSSS de la Montérégie qui ont été intégrées au CIUSSS de l’Estrie – CHUS sont maintenant présentées avec les données de la région de l’Estrie (région 5).  Les données des régions des Laurentides (15) et de Lanaudière (14) de 2015-2016 ne peuvent être comparées avec les données des années antérieures suite à l’intégration d’installations de l’ancien établissement CRDP Le Bouclier de la région de Lanaudière dans le CISSS des Laurentides. À la suite de la fusion des établissements dans les CISSS/CIUSSS, il n’est plus possible de présenter les données par mission.</t>
  </si>
  <si>
    <t>Modifications apportées en 2015</t>
  </si>
  <si>
    <t>Statut d’emploi</t>
  </si>
  <si>
    <t>Depuis 2012-2013, la banque de données permet de mieux identifier les statuts d’emploi, ce qui a eu pour effet de diminuer le nombre d’équivalent complet (ETC) et le nombre de personnes à temps partiel occasionnel (TPO) et d’augmenter le nombre d’ETC et le nombre de personnes à temps partiel régulier (TPR) et à temps complet régulier (TCR).  Les données selon le statut d’emploi ont été refaites pour 2012-2013 et 2013-2014.  Les données antérieures à 2012-2013 selon le statut d’emploi sont difficilement comparables à celles de 2012-2013 et des années suivantes.</t>
  </si>
  <si>
    <t>Modifications apportées en 2014</t>
  </si>
  <si>
    <t>Les activités de recherche dans les établissements sont maintenant exclues ce qui a eu un impact sur les effectifs et la rémunération.</t>
  </si>
  <si>
    <t>La rémunération des heures supplémentaires prises en congés compensés ainsi que celle des congés compensés pour les heures travaillées de nuit sont maintenant incluses dans la rémunération totale.</t>
  </si>
  <si>
    <t>Les heures supplémentaires prises en congés compensés ainsi que les congés compensés pour les heures travaillées de nuit sont maintenant inclus dans le calcul de l’ETC.</t>
  </si>
  <si>
    <t xml:space="preserve">Les montants forfaitaires et les montants versés en sus de la rémunération de base pour les heures travaillées à Noël et au Jour de l’An sont maintenant inclus dans les primes versées. </t>
  </si>
  <si>
    <t>Les données ont été recalculées depuis 2008-2009.</t>
  </si>
  <si>
    <t>Modifications apportées à la banque en 2013</t>
  </si>
  <si>
    <t>En 2012-2013, nous avons apporté des modifications à la banque de données sur les cadres et salariés du RSSS. Les données des années 2008-2009 à 2011-2012 ont été recalculées avec cette nouvelle méthodologie.</t>
  </si>
  <si>
    <t>ETC</t>
  </si>
  <si>
    <t>En vertu des conventions collectives, les personnes à temps partiel ou non détentrices de poste (temps partiel occasionnel) ne peuvent accumuler de congés de maladie.  En compensation, elles reçoivent, à chaque paie, un pourcentage de leur salaire en sus de leur rémunération.</t>
  </si>
  <si>
    <t>Avant 2012-2013, la totalité des heures correspondant à la compensation payée aux personnes à temps partiel (TPR) ou non détentrices de poste (TPO) en compensation des congés de maladie étaient incluses dans le calcul de l’ETC.  Cela avait pour effet de le surestimer pour les personnes à temps partiel ou non détentrices de poste. Dorénavant, ces heures sont exclues du calcul de l’ETC.</t>
  </si>
  <si>
    <t>Le calcul des ETC était effectué en prenant la moyenne pour chaque année des semaines ouvrables, soit 52,18 (365,25/7). Le calcul s’effectue maintenant en divisant par le nombre de jours ouvrables de chaque année financière.</t>
  </si>
  <si>
    <t>Nombre de personnes et d’emploi</t>
  </si>
  <si>
    <t>Avant 2012-2013, les personnes en emploi au 31 mars étaient celles qui n’avaient pas de date de fin d’emploi. Dorénavant, à ce critère s’ajoute le suivant : avoir au moins une heure, rémunérée ou non, dans les six mois suivants la fin de l’année financière.</t>
  </si>
  <si>
    <t>L’ajout de ce critère permet de ne plus comptabiliser les emplois ou les personnes pour lesquels il n’y a pas de date de fin d’emploi au dossier au 31 mars mais qui, dans les faits, ne sont plus à l’emploi du réseau.</t>
  </si>
  <si>
    <t xml:space="preserve">Personnel d’encadrement : </t>
  </si>
  <si>
    <t>Avant 2012-2013, les personnes qui occupaient un poste de cadre au 31 mars mais qui n’étaient pas identifiées comme cadres à l’annexe B du rapport financier étaient regroupées dans la sous-catégorie «Temporaires en situation de gestion» dansla banque de données. Dorénavant, leur sous-catégorie est déterminée par leur titre d’emploi.</t>
  </si>
  <si>
    <t xml:space="preserve">Avant 2012-2013, pour certains établissements privés conventionnés, un emploi de cadre pouvait être réparti entre plusieurs installations.  </t>
  </si>
  <si>
    <t>Il pouvait donc avoir, pour un ETC et une seule personne, plusieurs emplois. Dorénavant, un seul emploi est comptabilisé, ce qui explique une partie de la diminution du nombre d’emplois pour le personnel d’encadrement.</t>
  </si>
  <si>
    <t>Nombre
d'ETC
au
31 mars 2016</t>
  </si>
  <si>
    <t>Feuille C (2016-2022) =  À partir de 2016-2017: Données présentées selon que l'établissement est un CISSS/CIUSSS, un établissement non fusionné, un établissement non visé par la Loi (PL10)  ou un établissement privé conventionné :</t>
  </si>
  <si>
    <t>Feuille C (2004-2015) =  Avant 2015-2016: Données présentées selon que l'établissement est un CSSS, un établissement non fusionné (par mission), un établissement privé conventionné ou une agence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</si>
</sst>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_ ;_ * \(#,##0.00\)\ _$_ ;_ * &quot;-&quot;??_)\ _$_ ;_ @_ "/>
    <numFmt numFmtId="165" formatCode="_-* #,##0.00\ _$_-;_-* #,##0.00\ _$\-;_-* &quot;-&quot;??\ _$_-;_-@_-"/>
    <numFmt numFmtId="166" formatCode="_ * #,##0_)\ _$_ ;_ * \(#,##0\)\ _$_ ;_ * &quot;-&quot;??_)\ _$_ ;_ @_ "/>
    <numFmt numFmtId="167" formatCode="#,##0\ _$_-"/>
    <numFmt numFmtId="168" formatCode="_-* #,##0\ _$_-;_-* #,##0\ _$\-;_-* &quot;-&quot;??\ _$_-;_-@_-"/>
    <numFmt numFmtId="169"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sz val="8"/>
      <name val="Arial"/>
      <family val="2"/>
    </font>
    <font>
      <b/>
      <sz val="8"/>
      <name val="Arial"/>
      <family val="2"/>
    </font>
    <font>
      <b/>
      <sz val="11"/>
      <name val="Arial"/>
      <family val="2"/>
    </font>
    <font>
      <sz val="12"/>
      <name val="Arial"/>
      <family val="2"/>
    </font>
    <font>
      <sz val="10"/>
      <color indexed="8"/>
      <name val="Arial"/>
      <family val="2"/>
    </font>
    <font>
      <b/>
      <sz val="10"/>
      <color indexed="8"/>
      <name val="Arial"/>
      <family val="2"/>
    </font>
    <font>
      <sz val="11"/>
      <name val="Arial"/>
      <family val="2"/>
    </font>
    <font>
      <sz val="10"/>
      <color theme="1"/>
      <name val="Arial"/>
      <family val="2"/>
    </font>
    <font>
      <b/>
      <sz val="10"/>
      <color theme="1"/>
      <name val="Arial"/>
      <family val="2"/>
    </font>
    <font>
      <sz val="10"/>
      <color theme="0"/>
      <name val="Arial"/>
      <family val="2"/>
    </font>
    <font>
      <u/>
      <sz val="11"/>
      <color theme="10"/>
      <name val="Calibri"/>
      <family val="2"/>
      <scheme val="minor"/>
    </font>
    <font>
      <vertAlign val="superscript"/>
      <sz val="8"/>
      <name val="Arial"/>
      <family val="2"/>
    </font>
    <font>
      <i/>
      <sz val="10"/>
      <name val="Arial"/>
      <family val="2"/>
    </font>
    <font>
      <b/>
      <i/>
      <sz val="10"/>
      <name val="Arial"/>
      <family val="2"/>
    </font>
    <font>
      <i/>
      <u/>
      <sz val="10"/>
      <color theme="10"/>
      <name val="Arial"/>
      <family val="2"/>
    </font>
    <font>
      <sz val="14"/>
      <name val="Arial"/>
      <family val="2"/>
    </font>
    <font>
      <sz val="12"/>
      <color theme="0"/>
      <name val="Arial"/>
      <family val="2"/>
    </font>
    <font>
      <sz val="11"/>
      <color rgb="FFFF0000"/>
      <name val="Calibri"/>
      <family val="2"/>
      <scheme val="minor"/>
    </font>
    <font>
      <b/>
      <sz val="11"/>
      <color rgb="FF000000"/>
      <name val="Arial"/>
      <family val="2"/>
    </font>
    <font>
      <sz val="11"/>
      <color rgb="FF000000"/>
      <name val="Arial"/>
      <family val="2"/>
    </font>
    <font>
      <u/>
      <sz val="11"/>
      <color rgb="FF000000"/>
      <name val="Arial"/>
      <family val="2"/>
    </font>
    <font>
      <sz val="11"/>
      <color theme="1"/>
      <name val="Arial"/>
      <family val="2"/>
    </font>
    <font>
      <u/>
      <sz val="11"/>
      <name val="Arial"/>
      <family val="2"/>
    </font>
    <font>
      <b/>
      <sz val="11"/>
      <color theme="1"/>
      <name val="Arial"/>
      <family val="2"/>
    </font>
    <font>
      <sz val="11"/>
      <name val="Calibri"/>
      <family val="2"/>
      <scheme val="minor"/>
    </font>
    <font>
      <b/>
      <sz val="12"/>
      <color rgb="FF000000"/>
      <name val="Arial"/>
      <family val="2"/>
    </font>
    <font>
      <b/>
      <sz val="12"/>
      <color theme="1"/>
      <name val="Arial"/>
      <family val="2"/>
    </font>
  </fonts>
  <fills count="13">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1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64"/>
      </left>
      <right/>
      <top/>
      <bottom style="thin">
        <color indexed="23"/>
      </bottom>
      <diagonal/>
    </border>
    <border>
      <left style="thin">
        <color indexed="64"/>
      </left>
      <right style="thin">
        <color indexed="64"/>
      </right>
      <top style="thin">
        <color indexed="64"/>
      </top>
      <bottom style="thin">
        <color indexed="23"/>
      </bottom>
      <diagonal/>
    </border>
    <border>
      <left/>
      <right style="thin">
        <color indexed="64"/>
      </right>
      <top style="thin">
        <color indexed="64"/>
      </top>
      <bottom style="thin">
        <color indexed="23"/>
      </bottom>
      <diagonal/>
    </border>
    <border>
      <left/>
      <right style="medium">
        <color indexed="64"/>
      </right>
      <top/>
      <bottom style="thin">
        <color indexed="23"/>
      </bottom>
      <diagonal/>
    </border>
    <border>
      <left/>
      <right style="thin">
        <color indexed="64"/>
      </right>
      <top/>
      <bottom style="thin">
        <color indexed="23"/>
      </bottom>
      <diagonal/>
    </border>
    <border>
      <left style="medium">
        <color indexed="64"/>
      </left>
      <right style="thin">
        <color indexed="64"/>
      </right>
      <top style="thin">
        <color indexed="23"/>
      </top>
      <bottom style="thin">
        <color indexed="64"/>
      </bottom>
      <diagonal/>
    </border>
    <border>
      <left style="medium">
        <color indexed="64"/>
      </left>
      <right style="thin">
        <color indexed="64"/>
      </right>
      <top style="thin">
        <color indexed="23"/>
      </top>
      <bottom/>
      <diagonal/>
    </border>
    <border>
      <left style="thin">
        <color indexed="64"/>
      </left>
      <right style="thin">
        <color indexed="64"/>
      </right>
      <top style="thin">
        <color indexed="23"/>
      </top>
      <bottom/>
      <diagonal/>
    </border>
    <border>
      <left/>
      <right/>
      <top style="thin">
        <color indexed="23"/>
      </top>
      <bottom/>
      <diagonal/>
    </border>
    <border>
      <left style="thin">
        <color indexed="64"/>
      </left>
      <right/>
      <top style="thin">
        <color indexed="23"/>
      </top>
      <bottom/>
      <diagonal/>
    </border>
    <border>
      <left/>
      <right style="thin">
        <color indexed="64"/>
      </right>
      <top style="thin">
        <color indexed="23"/>
      </top>
      <bottom/>
      <diagonal/>
    </border>
    <border>
      <left/>
      <right style="medium">
        <color indexed="64"/>
      </right>
      <top style="thin">
        <color indexed="23"/>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right/>
      <top style="thin">
        <color indexed="23"/>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23"/>
      </bottom>
      <diagonal/>
    </border>
    <border>
      <left style="thin">
        <color indexed="64"/>
      </left>
      <right/>
      <top style="thin">
        <color indexed="64"/>
      </top>
      <bottom style="thin">
        <color indexed="23"/>
      </bottom>
      <diagonal/>
    </border>
    <border>
      <left/>
      <right style="medium">
        <color indexed="64"/>
      </right>
      <top style="thin">
        <color indexed="64"/>
      </top>
      <bottom style="thin">
        <color indexed="23"/>
      </bottom>
      <diagonal/>
    </border>
    <border>
      <left style="medium">
        <color indexed="64"/>
      </left>
      <right/>
      <top/>
      <bottom style="thin">
        <color indexed="23"/>
      </bottom>
      <diagonal/>
    </border>
    <border>
      <left style="medium">
        <color indexed="64"/>
      </left>
      <right/>
      <top style="thin">
        <color indexed="23"/>
      </top>
      <bottom/>
      <diagonal/>
    </border>
    <border>
      <left style="medium">
        <color indexed="64"/>
      </left>
      <right/>
      <top style="thin">
        <color indexed="23"/>
      </top>
      <bottom style="thin">
        <color indexed="23"/>
      </bottom>
      <diagonal/>
    </border>
    <border>
      <left style="medium">
        <color indexed="64"/>
      </left>
      <right/>
      <top style="thin">
        <color indexed="23"/>
      </top>
      <bottom style="thin">
        <color indexed="64"/>
      </bottom>
      <diagonal/>
    </border>
    <border>
      <left style="thin">
        <color indexed="64"/>
      </left>
      <right/>
      <top style="thin">
        <color indexed="23"/>
      </top>
      <bottom style="thin">
        <color indexed="64"/>
      </bottom>
      <diagonal/>
    </border>
    <border>
      <left style="thin">
        <color indexed="64"/>
      </left>
      <right style="thin">
        <color indexed="64"/>
      </right>
      <top style="thin">
        <color indexed="23"/>
      </top>
      <bottom style="thin">
        <color indexed="64"/>
      </bottom>
      <diagonal/>
    </border>
    <border>
      <left/>
      <right style="thin">
        <color indexed="64"/>
      </right>
      <top style="thin">
        <color indexed="23"/>
      </top>
      <bottom style="thin">
        <color indexed="64"/>
      </bottom>
      <diagonal/>
    </border>
    <border>
      <left/>
      <right style="medium">
        <color indexed="64"/>
      </right>
      <top style="thin">
        <color indexed="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23"/>
      </right>
      <top style="thin">
        <color indexed="64"/>
      </top>
      <bottom style="thin">
        <color indexed="64"/>
      </bottom>
      <diagonal/>
    </border>
    <border>
      <left style="medium">
        <color indexed="64"/>
      </left>
      <right style="medium">
        <color indexed="64"/>
      </right>
      <top style="thin">
        <color indexed="64"/>
      </top>
      <bottom style="thin">
        <color indexed="23"/>
      </bottom>
      <diagonal/>
    </border>
    <border>
      <left style="medium">
        <color indexed="64"/>
      </left>
      <right style="medium">
        <color indexed="64"/>
      </right>
      <top/>
      <bottom style="thin">
        <color indexed="23"/>
      </bottom>
      <diagonal/>
    </border>
    <border>
      <left style="medium">
        <color indexed="64"/>
      </left>
      <right style="medium">
        <color indexed="64"/>
      </right>
      <top style="thin">
        <color indexed="23"/>
      </top>
      <bottom style="thin">
        <color indexed="64"/>
      </bottom>
      <diagonal/>
    </border>
    <border>
      <left style="medium">
        <color indexed="64"/>
      </left>
      <right style="medium">
        <color indexed="64"/>
      </right>
      <top style="thin">
        <color indexed="23"/>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23"/>
      </top>
      <bottom style="thin">
        <color indexed="23"/>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23"/>
      </right>
      <top style="medium">
        <color indexed="64"/>
      </top>
      <bottom style="medium">
        <color indexed="64"/>
      </bottom>
      <diagonal/>
    </border>
    <border>
      <left/>
      <right style="thin">
        <color indexed="23"/>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23"/>
      </left>
      <right style="thin">
        <color indexed="23"/>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64"/>
      </top>
      <bottom style="thin">
        <color indexed="64"/>
      </bottom>
      <diagonal/>
    </border>
    <border>
      <left style="medium">
        <color indexed="64"/>
      </left>
      <right/>
      <top style="thin">
        <color indexed="64"/>
      </top>
      <bottom style="double">
        <color indexed="64"/>
      </bottom>
      <diagonal/>
    </border>
    <border>
      <left style="thin">
        <color indexed="23"/>
      </left>
      <right style="thin">
        <color indexed="23"/>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8"/>
      </left>
      <right/>
      <top/>
      <bottom/>
      <diagonal/>
    </border>
    <border>
      <left style="thin">
        <color indexed="23"/>
      </left>
      <right style="thin">
        <color indexed="23"/>
      </right>
      <top/>
      <bottom/>
      <diagonal/>
    </border>
    <border>
      <left/>
      <right style="medium">
        <color indexed="8"/>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s>
  <cellStyleXfs count="11">
    <xf numFmtId="0" fontId="0" fillId="0" borderId="0"/>
    <xf numFmtId="9" fontId="1" fillId="0" borderId="0" applyFont="0" applyFill="0" applyBorder="0" applyAlignment="0" applyProtection="0"/>
    <xf numFmtId="0" fontId="3" fillId="0" borderId="0"/>
    <xf numFmtId="0" fontId="10" fillId="0" borderId="0"/>
    <xf numFmtId="164" fontId="3" fillId="0" borderId="0" applyFont="0" applyFill="0" applyBorder="0" applyAlignment="0" applyProtection="0"/>
    <xf numFmtId="0" fontId="10" fillId="0" borderId="0"/>
    <xf numFmtId="165" fontId="3" fillId="0" borderId="0" applyFont="0" applyFill="0" applyBorder="0" applyAlignment="0" applyProtection="0"/>
    <xf numFmtId="164" fontId="1" fillId="0" borderId="0" applyFont="0" applyFill="0" applyBorder="0" applyAlignment="0" applyProtection="0"/>
    <xf numFmtId="0" fontId="3" fillId="0" borderId="0"/>
    <xf numFmtId="0" fontId="10" fillId="0" borderId="0"/>
    <xf numFmtId="0" fontId="16" fillId="0" borderId="0" applyNumberFormat="0" applyFill="0" applyBorder="0" applyAlignment="0" applyProtection="0"/>
  </cellStyleXfs>
  <cellXfs count="365">
    <xf numFmtId="0" fontId="0" fillId="0" borderId="0" xfId="0"/>
    <xf numFmtId="0" fontId="4" fillId="0" borderId="0" xfId="2" applyFont="1" applyAlignment="1">
      <alignment horizontal="left"/>
    </xf>
    <xf numFmtId="0" fontId="6" fillId="2" borderId="0" xfId="2" applyFont="1" applyFill="1" applyAlignment="1">
      <alignment vertical="top"/>
    </xf>
    <xf numFmtId="0" fontId="7" fillId="2" borderId="0" xfId="2" applyFont="1" applyFill="1" applyAlignment="1">
      <alignment vertical="top"/>
    </xf>
    <xf numFmtId="0" fontId="8" fillId="2" borderId="0" xfId="2" applyFont="1" applyFill="1" applyAlignment="1">
      <alignment vertical="center"/>
    </xf>
    <xf numFmtId="0" fontId="9" fillId="2" borderId="0" xfId="2" applyFont="1" applyFill="1" applyAlignment="1">
      <alignment vertical="top"/>
    </xf>
    <xf numFmtId="0" fontId="4" fillId="2" borderId="0" xfId="2" applyFont="1" applyFill="1" applyAlignment="1">
      <alignment vertical="top"/>
    </xf>
    <xf numFmtId="0" fontId="9" fillId="2" borderId="0" xfId="2" applyFont="1" applyFill="1" applyAlignment="1">
      <alignment horizontal="centerContinuous" vertical="top"/>
    </xf>
    <xf numFmtId="0" fontId="5" fillId="3" borderId="1" xfId="2" applyFont="1" applyFill="1" applyBorder="1" applyAlignment="1">
      <alignment horizontal="left"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3" fillId="2" borderId="0" xfId="2" applyFill="1" applyAlignment="1">
      <alignment vertical="top"/>
    </xf>
    <xf numFmtId="0" fontId="10" fillId="0" borderId="6" xfId="3" applyBorder="1" applyAlignment="1">
      <alignment horizontal="left" vertical="top" wrapText="1" indent="4"/>
    </xf>
    <xf numFmtId="3" fontId="3" fillId="4" borderId="7" xfId="4" applyNumberFormat="1" applyFont="1" applyFill="1" applyBorder="1" applyAlignment="1">
      <alignment horizontal="right" vertical="top" indent="1"/>
    </xf>
    <xf numFmtId="3" fontId="3" fillId="0" borderId="8" xfId="4" applyNumberFormat="1" applyFont="1" applyFill="1" applyBorder="1" applyAlignment="1">
      <alignment horizontal="right" vertical="top" indent="1"/>
    </xf>
    <xf numFmtId="3" fontId="3" fillId="0" borderId="9" xfId="4" applyNumberFormat="1" applyFont="1" applyFill="1" applyBorder="1" applyAlignment="1">
      <alignment horizontal="right" vertical="top" indent="1"/>
    </xf>
    <xf numFmtId="3" fontId="3" fillId="0" borderId="10" xfId="4" applyNumberFormat="1" applyFont="1" applyFill="1" applyBorder="1" applyAlignment="1">
      <alignment horizontal="right" vertical="top" indent="1"/>
    </xf>
    <xf numFmtId="3" fontId="3" fillId="0" borderId="11" xfId="4" applyNumberFormat="1" applyFont="1" applyFill="1" applyBorder="1" applyAlignment="1">
      <alignment horizontal="right" vertical="top" indent="1"/>
    </xf>
    <xf numFmtId="3" fontId="3" fillId="0" borderId="12" xfId="4" applyNumberFormat="1" applyFont="1" applyFill="1" applyBorder="1" applyAlignment="1">
      <alignment horizontal="right" vertical="top" indent="1"/>
    </xf>
    <xf numFmtId="3" fontId="3" fillId="0" borderId="13" xfId="4" applyNumberFormat="1" applyFont="1" applyFill="1" applyBorder="1" applyAlignment="1">
      <alignment horizontal="right" vertical="top" indent="1"/>
    </xf>
    <xf numFmtId="3" fontId="3" fillId="0" borderId="7" xfId="4" applyNumberFormat="1" applyFont="1" applyFill="1" applyBorder="1" applyAlignment="1">
      <alignment horizontal="right" vertical="top" indent="1"/>
    </xf>
    <xf numFmtId="3" fontId="3" fillId="0" borderId="14" xfId="4" applyNumberFormat="1" applyFont="1" applyFill="1" applyBorder="1" applyAlignment="1">
      <alignment horizontal="right" vertical="top" indent="1"/>
    </xf>
    <xf numFmtId="0" fontId="10" fillId="0" borderId="15" xfId="3" applyBorder="1" applyAlignment="1">
      <alignment horizontal="left" vertical="top" wrapText="1" indent="4"/>
    </xf>
    <xf numFmtId="0" fontId="10" fillId="0" borderId="16" xfId="3" applyBorder="1" applyAlignment="1">
      <alignment horizontal="left" vertical="top" wrapText="1" indent="4"/>
    </xf>
    <xf numFmtId="3" fontId="3" fillId="4" borderId="17" xfId="4" applyNumberFormat="1" applyFont="1" applyFill="1" applyBorder="1" applyAlignment="1">
      <alignment horizontal="right" vertical="top" indent="1"/>
    </xf>
    <xf numFmtId="3" fontId="3" fillId="0" borderId="18" xfId="4" applyNumberFormat="1" applyFont="1" applyFill="1" applyBorder="1" applyAlignment="1">
      <alignment horizontal="right" vertical="top" indent="1"/>
    </xf>
    <xf numFmtId="3" fontId="3" fillId="0" borderId="19" xfId="4" applyNumberFormat="1" applyFont="1" applyFill="1" applyBorder="1" applyAlignment="1">
      <alignment horizontal="right" vertical="top" indent="1"/>
    </xf>
    <xf numFmtId="3" fontId="3" fillId="0" borderId="17" xfId="4" applyNumberFormat="1" applyFont="1" applyFill="1" applyBorder="1" applyAlignment="1">
      <alignment horizontal="right" vertical="top" indent="1"/>
    </xf>
    <xf numFmtId="3" fontId="3" fillId="0" borderId="20" xfId="4" applyNumberFormat="1" applyFont="1" applyFill="1" applyBorder="1" applyAlignment="1">
      <alignment horizontal="right" vertical="top" indent="1"/>
    </xf>
    <xf numFmtId="3" fontId="3" fillId="0" borderId="21" xfId="4" applyNumberFormat="1" applyFont="1" applyFill="1" applyBorder="1" applyAlignment="1">
      <alignment horizontal="right" vertical="top" indent="1"/>
    </xf>
    <xf numFmtId="0" fontId="11" fillId="3" borderId="22" xfId="5" applyFont="1" applyFill="1" applyBorder="1" applyAlignment="1">
      <alignment horizontal="left" vertical="top" indent="2"/>
    </xf>
    <xf numFmtId="3" fontId="5" fillId="3" borderId="8" xfId="6" applyNumberFormat="1" applyFont="1" applyFill="1" applyBorder="1" applyAlignment="1">
      <alignment horizontal="right" vertical="top" indent="1"/>
    </xf>
    <xf numFmtId="3" fontId="5" fillId="3" borderId="23" xfId="6" applyNumberFormat="1" applyFont="1" applyFill="1" applyBorder="1" applyAlignment="1">
      <alignment horizontal="right" vertical="top" indent="1"/>
    </xf>
    <xf numFmtId="3" fontId="5" fillId="3" borderId="24" xfId="6" applyNumberFormat="1" applyFont="1" applyFill="1" applyBorder="1" applyAlignment="1">
      <alignment horizontal="right" vertical="top" indent="1"/>
    </xf>
    <xf numFmtId="3" fontId="5" fillId="3" borderId="25" xfId="6" applyNumberFormat="1" applyFont="1" applyFill="1" applyBorder="1" applyAlignment="1">
      <alignment horizontal="right" vertical="top" indent="1"/>
    </xf>
    <xf numFmtId="3" fontId="5" fillId="3" borderId="26" xfId="6" applyNumberFormat="1" applyFont="1" applyFill="1" applyBorder="1" applyAlignment="1">
      <alignment horizontal="right" vertical="top" indent="1"/>
    </xf>
    <xf numFmtId="0" fontId="10" fillId="0" borderId="27" xfId="3" applyBorder="1" applyAlignment="1">
      <alignment horizontal="left" vertical="top" wrapText="1" indent="4"/>
    </xf>
    <xf numFmtId="3" fontId="3" fillId="4" borderId="28" xfId="4" applyNumberFormat="1" applyFont="1" applyFill="1" applyBorder="1" applyAlignment="1">
      <alignment horizontal="right" vertical="top" indent="1"/>
    </xf>
    <xf numFmtId="3" fontId="3" fillId="0" borderId="29" xfId="4" applyNumberFormat="1" applyFont="1" applyFill="1" applyBorder="1" applyAlignment="1">
      <alignment horizontal="right" vertical="top" indent="1"/>
    </xf>
    <xf numFmtId="3" fontId="3" fillId="0" borderId="30" xfId="4" applyNumberFormat="1" applyFont="1" applyFill="1" applyBorder="1" applyAlignment="1">
      <alignment horizontal="right" vertical="top" indent="1"/>
    </xf>
    <xf numFmtId="3" fontId="3" fillId="0" borderId="28" xfId="4" applyNumberFormat="1" applyFont="1" applyFill="1" applyBorder="1" applyAlignment="1">
      <alignment horizontal="right" vertical="top" indent="1"/>
    </xf>
    <xf numFmtId="3" fontId="3" fillId="0" borderId="31" xfId="4" applyNumberFormat="1" applyFont="1" applyFill="1" applyBorder="1" applyAlignment="1">
      <alignment horizontal="right" vertical="top" indent="1"/>
    </xf>
    <xf numFmtId="3" fontId="3" fillId="0" borderId="32" xfId="4" applyNumberFormat="1" applyFont="1" applyFill="1" applyBorder="1" applyAlignment="1">
      <alignment horizontal="right" vertical="top" indent="1"/>
    </xf>
    <xf numFmtId="0" fontId="11" fillId="3" borderId="22" xfId="5" applyFont="1" applyFill="1" applyBorder="1" applyAlignment="1">
      <alignment horizontal="left" vertical="top" wrapText="1" indent="2"/>
    </xf>
    <xf numFmtId="3" fontId="5" fillId="3" borderId="8" xfId="6" applyNumberFormat="1" applyFont="1" applyFill="1" applyBorder="1" applyAlignment="1">
      <alignment horizontal="right" vertical="center" indent="1"/>
    </xf>
    <xf numFmtId="3" fontId="5" fillId="3" borderId="23" xfId="6" applyNumberFormat="1" applyFont="1" applyFill="1" applyBorder="1" applyAlignment="1">
      <alignment horizontal="right" vertical="center" indent="1"/>
    </xf>
    <xf numFmtId="3" fontId="5" fillId="3" borderId="24" xfId="6" applyNumberFormat="1" applyFont="1" applyFill="1" applyBorder="1" applyAlignment="1">
      <alignment horizontal="right" vertical="center" indent="1"/>
    </xf>
    <xf numFmtId="3" fontId="5" fillId="3" borderId="25" xfId="6" applyNumberFormat="1" applyFont="1" applyFill="1" applyBorder="1" applyAlignment="1">
      <alignment horizontal="right" vertical="center" indent="1"/>
    </xf>
    <xf numFmtId="3" fontId="5" fillId="3" borderId="33" xfId="6" applyNumberFormat="1" applyFont="1" applyFill="1" applyBorder="1" applyAlignment="1">
      <alignment horizontal="right" vertical="top" indent="1"/>
    </xf>
    <xf numFmtId="0" fontId="5" fillId="3" borderId="34" xfId="2" applyFont="1" applyFill="1" applyBorder="1" applyAlignment="1">
      <alignment horizontal="left" vertical="top" wrapText="1"/>
    </xf>
    <xf numFmtId="3" fontId="5" fillId="3" borderId="35" xfId="6" applyNumberFormat="1" applyFont="1" applyFill="1" applyBorder="1" applyAlignment="1">
      <alignment horizontal="right" vertical="center" indent="1"/>
    </xf>
    <xf numFmtId="3" fontId="5" fillId="3" borderId="36" xfId="6" applyNumberFormat="1" applyFont="1" applyFill="1" applyBorder="1" applyAlignment="1">
      <alignment horizontal="right" vertical="center" indent="1"/>
    </xf>
    <xf numFmtId="3" fontId="5" fillId="3" borderId="37" xfId="6" applyNumberFormat="1" applyFont="1" applyFill="1" applyBorder="1" applyAlignment="1">
      <alignment horizontal="right" vertical="center" indent="1"/>
    </xf>
    <xf numFmtId="3" fontId="5" fillId="3" borderId="38" xfId="6" applyNumberFormat="1" applyFont="1" applyFill="1" applyBorder="1" applyAlignment="1">
      <alignment horizontal="right" vertical="center" indent="1"/>
    </xf>
    <xf numFmtId="3" fontId="5" fillId="3" borderId="39" xfId="6" applyNumberFormat="1" applyFont="1" applyFill="1" applyBorder="1" applyAlignment="1">
      <alignment horizontal="right" vertical="center" indent="1"/>
    </xf>
    <xf numFmtId="0" fontId="12" fillId="2" borderId="0" xfId="2" applyFont="1" applyFill="1" applyAlignment="1">
      <alignment vertical="top"/>
    </xf>
    <xf numFmtId="0" fontId="5" fillId="0" borderId="0" xfId="2" applyFont="1" applyAlignment="1">
      <alignment horizontal="left" vertical="top" wrapText="1"/>
    </xf>
    <xf numFmtId="3" fontId="5" fillId="0" borderId="0" xfId="6" applyNumberFormat="1" applyFont="1" applyFill="1" applyBorder="1" applyAlignment="1">
      <alignment horizontal="right" vertical="center" indent="1"/>
    </xf>
    <xf numFmtId="0" fontId="8" fillId="0" borderId="0" xfId="2" applyFont="1" applyAlignment="1">
      <alignment horizontal="left" vertical="top" wrapText="1"/>
    </xf>
    <xf numFmtId="3" fontId="8" fillId="0" borderId="0" xfId="6" applyNumberFormat="1" applyFont="1" applyFill="1" applyBorder="1" applyAlignment="1">
      <alignment horizontal="right" vertical="center" indent="1"/>
    </xf>
    <xf numFmtId="0" fontId="5" fillId="3" borderId="40" xfId="2" applyFont="1" applyFill="1" applyBorder="1" applyAlignment="1">
      <alignment horizontal="left" vertical="center" wrapText="1"/>
    </xf>
    <xf numFmtId="0" fontId="5" fillId="3" borderId="41" xfId="2" applyFont="1" applyFill="1" applyBorder="1" applyAlignment="1">
      <alignment horizontal="center" vertical="center" wrapText="1"/>
    </xf>
    <xf numFmtId="0" fontId="5" fillId="3" borderId="42" xfId="2" applyFont="1" applyFill="1" applyBorder="1" applyAlignment="1">
      <alignment horizontal="center" vertical="center" wrapText="1"/>
    </xf>
    <xf numFmtId="0" fontId="5" fillId="3" borderId="43" xfId="2" applyFont="1" applyFill="1" applyBorder="1" applyAlignment="1">
      <alignment horizontal="center" vertical="center" wrapText="1"/>
    </xf>
    <xf numFmtId="0" fontId="5" fillId="3" borderId="44" xfId="2" applyFont="1" applyFill="1" applyBorder="1" applyAlignment="1">
      <alignment horizontal="center" vertical="center" wrapText="1"/>
    </xf>
    <xf numFmtId="0" fontId="3" fillId="2" borderId="0" xfId="2" applyFill="1"/>
    <xf numFmtId="0" fontId="3" fillId="0" borderId="45" xfId="3" applyFont="1" applyBorder="1" applyAlignment="1">
      <alignment horizontal="left" vertical="top" wrapText="1" indent="4"/>
    </xf>
    <xf numFmtId="3" fontId="3" fillId="4" borderId="46" xfId="4" applyNumberFormat="1" applyFont="1" applyFill="1" applyBorder="1" applyAlignment="1">
      <alignment horizontal="right" vertical="top" indent="1"/>
    </xf>
    <xf numFmtId="3" fontId="3" fillId="0" borderId="46" xfId="4" applyNumberFormat="1" applyFont="1" applyFill="1" applyBorder="1" applyAlignment="1">
      <alignment horizontal="right" vertical="top" indent="1"/>
    </xf>
    <xf numFmtId="3" fontId="3" fillId="0" borderId="47" xfId="4" applyNumberFormat="1" applyFont="1" applyFill="1" applyBorder="1" applyAlignment="1">
      <alignment horizontal="right" vertical="top" indent="1"/>
    </xf>
    <xf numFmtId="0" fontId="3" fillId="0" borderId="48" xfId="3" applyFont="1" applyBorder="1" applyAlignment="1">
      <alignment horizontal="left" vertical="top" wrapText="1" indent="4"/>
    </xf>
    <xf numFmtId="3" fontId="3" fillId="4" borderId="10" xfId="4" applyNumberFormat="1" applyFont="1" applyFill="1" applyBorder="1" applyAlignment="1">
      <alignment horizontal="right" vertical="top" indent="1"/>
    </xf>
    <xf numFmtId="0" fontId="3" fillId="0" borderId="49" xfId="3" applyFont="1" applyBorder="1" applyAlignment="1">
      <alignment horizontal="left" vertical="top" wrapText="1" indent="4"/>
    </xf>
    <xf numFmtId="3" fontId="3" fillId="4" borderId="19" xfId="4" applyNumberFormat="1" applyFont="1" applyFill="1" applyBorder="1" applyAlignment="1">
      <alignment horizontal="right" vertical="top" indent="1"/>
    </xf>
    <xf numFmtId="0" fontId="5" fillId="3" borderId="22" xfId="5" applyFont="1" applyFill="1" applyBorder="1" applyAlignment="1">
      <alignment horizontal="left" vertical="top" indent="2"/>
    </xf>
    <xf numFmtId="0" fontId="3" fillId="0" borderId="50" xfId="3" applyFont="1" applyBorder="1" applyAlignment="1">
      <alignment horizontal="left" vertical="top" wrapText="1" indent="4"/>
    </xf>
    <xf numFmtId="3" fontId="3" fillId="4" borderId="30" xfId="4" applyNumberFormat="1" applyFont="1" applyFill="1" applyBorder="1" applyAlignment="1">
      <alignment horizontal="right" vertical="top" indent="1"/>
    </xf>
    <xf numFmtId="0" fontId="3" fillId="0" borderId="51" xfId="3" applyFont="1" applyBorder="1" applyAlignment="1">
      <alignment horizontal="left" vertical="top" wrapText="1" indent="4"/>
    </xf>
    <xf numFmtId="3" fontId="3" fillId="4" borderId="52" xfId="4" applyNumberFormat="1" applyFont="1" applyFill="1" applyBorder="1" applyAlignment="1">
      <alignment horizontal="right" vertical="top" indent="1"/>
    </xf>
    <xf numFmtId="3" fontId="3" fillId="0" borderId="52" xfId="4" applyNumberFormat="1" applyFont="1" applyFill="1" applyBorder="1" applyAlignment="1">
      <alignment horizontal="right" vertical="top" indent="1"/>
    </xf>
    <xf numFmtId="3" fontId="3" fillId="0" borderId="53" xfId="4" applyNumberFormat="1" applyFont="1" applyFill="1" applyBorder="1" applyAlignment="1">
      <alignment horizontal="right" vertical="top" indent="1"/>
    </xf>
    <xf numFmtId="3" fontId="3" fillId="0" borderId="54" xfId="4" applyNumberFormat="1" applyFont="1" applyFill="1" applyBorder="1" applyAlignment="1">
      <alignment horizontal="right" vertical="top" indent="1"/>
    </xf>
    <xf numFmtId="3" fontId="3" fillId="0" borderId="55" xfId="4" applyNumberFormat="1" applyFont="1" applyFill="1" applyBorder="1" applyAlignment="1">
      <alignment horizontal="right" vertical="top" indent="1"/>
    </xf>
    <xf numFmtId="0" fontId="5" fillId="3" borderId="56" xfId="5" applyFont="1" applyFill="1" applyBorder="1" applyAlignment="1">
      <alignment horizontal="left" vertical="top" indent="2"/>
    </xf>
    <xf numFmtId="0" fontId="5" fillId="3" borderId="56" xfId="5" applyFont="1" applyFill="1" applyBorder="1" applyAlignment="1">
      <alignment horizontal="left" vertical="top" wrapText="1" indent="2"/>
    </xf>
    <xf numFmtId="0" fontId="5" fillId="3" borderId="57" xfId="5" applyFont="1" applyFill="1" applyBorder="1" applyAlignment="1">
      <alignment horizontal="left" vertical="top" indent="2"/>
    </xf>
    <xf numFmtId="3" fontId="5" fillId="3" borderId="58" xfId="6" applyNumberFormat="1" applyFont="1" applyFill="1" applyBorder="1" applyAlignment="1">
      <alignment horizontal="right" vertical="top" indent="1"/>
    </xf>
    <xf numFmtId="3" fontId="5" fillId="3" borderId="59" xfId="6" applyNumberFormat="1" applyFont="1" applyFill="1" applyBorder="1" applyAlignment="1">
      <alignment horizontal="right" vertical="top" indent="1"/>
    </xf>
    <xf numFmtId="3" fontId="5" fillId="3" borderId="60" xfId="6" applyNumberFormat="1" applyFont="1" applyFill="1" applyBorder="1" applyAlignment="1">
      <alignment horizontal="right" vertical="top" indent="1"/>
    </xf>
    <xf numFmtId="3" fontId="5" fillId="3" borderId="61" xfId="6" applyNumberFormat="1" applyFont="1" applyFill="1" applyBorder="1" applyAlignment="1">
      <alignment horizontal="right" vertical="top" indent="1"/>
    </xf>
    <xf numFmtId="0" fontId="5" fillId="3" borderId="62" xfId="2" applyFont="1" applyFill="1" applyBorder="1" applyAlignment="1">
      <alignment horizontal="left" vertical="top" wrapText="1"/>
    </xf>
    <xf numFmtId="0" fontId="8" fillId="0" borderId="36" xfId="2" applyFont="1" applyBorder="1" applyAlignment="1">
      <alignment horizontal="left" vertical="top" wrapText="1"/>
    </xf>
    <xf numFmtId="3" fontId="8" fillId="0" borderId="36" xfId="6" applyNumberFormat="1" applyFont="1" applyFill="1" applyBorder="1" applyAlignment="1">
      <alignment horizontal="right" vertical="center" indent="1"/>
    </xf>
    <xf numFmtId="0" fontId="5" fillId="3" borderId="63" xfId="2" applyFont="1" applyFill="1" applyBorder="1" applyAlignment="1">
      <alignment horizontal="left" vertical="center" wrapText="1"/>
    </xf>
    <xf numFmtId="3" fontId="5" fillId="3" borderId="64" xfId="2" applyNumberFormat="1" applyFont="1" applyFill="1" applyBorder="1" applyAlignment="1">
      <alignment horizontal="center" vertical="center" wrapText="1"/>
    </xf>
    <xf numFmtId="3" fontId="5" fillId="3" borderId="65" xfId="2" applyNumberFormat="1" applyFont="1" applyFill="1" applyBorder="1" applyAlignment="1">
      <alignment horizontal="center" vertical="center" wrapText="1"/>
    </xf>
    <xf numFmtId="3" fontId="5" fillId="3" borderId="66" xfId="2" applyNumberFormat="1" applyFont="1" applyFill="1" applyBorder="1" applyAlignment="1">
      <alignment horizontal="center" vertical="center" wrapText="1"/>
    </xf>
    <xf numFmtId="3" fontId="5" fillId="3" borderId="67" xfId="2" applyNumberFormat="1" applyFont="1" applyFill="1" applyBorder="1" applyAlignment="1">
      <alignment horizontal="center" vertical="center" wrapText="1"/>
    </xf>
    <xf numFmtId="0" fontId="5" fillId="3" borderId="68" xfId="5" applyFont="1" applyFill="1" applyBorder="1" applyAlignment="1">
      <alignment horizontal="left" vertical="top" indent="2"/>
    </xf>
    <xf numFmtId="3" fontId="5" fillId="3" borderId="69" xfId="6" applyNumberFormat="1" applyFont="1" applyFill="1" applyBorder="1" applyAlignment="1">
      <alignment horizontal="right" vertical="top" indent="1"/>
    </xf>
    <xf numFmtId="3" fontId="5" fillId="3" borderId="70" xfId="6" applyNumberFormat="1" applyFont="1" applyFill="1" applyBorder="1" applyAlignment="1">
      <alignment horizontal="right" vertical="top" indent="1"/>
    </xf>
    <xf numFmtId="3" fontId="5" fillId="3" borderId="71" xfId="6" applyNumberFormat="1" applyFont="1" applyFill="1" applyBorder="1" applyAlignment="1">
      <alignment horizontal="right" vertical="top" indent="1"/>
    </xf>
    <xf numFmtId="3" fontId="5" fillId="3" borderId="72" xfId="6" applyNumberFormat="1" applyFont="1" applyFill="1" applyBorder="1" applyAlignment="1">
      <alignment horizontal="right" vertical="top" indent="1"/>
    </xf>
    <xf numFmtId="0" fontId="3" fillId="0" borderId="57" xfId="3" applyFont="1" applyBorder="1" applyAlignment="1">
      <alignment horizontal="left" vertical="top" wrapText="1" indent="4"/>
    </xf>
    <xf numFmtId="3" fontId="3" fillId="4" borderId="58" xfId="4" applyNumberFormat="1" applyFont="1" applyFill="1" applyBorder="1" applyAlignment="1">
      <alignment horizontal="right" vertical="top" indent="1"/>
    </xf>
    <xf numFmtId="3" fontId="3" fillId="0" borderId="58" xfId="4" applyNumberFormat="1" applyFont="1" applyFill="1" applyBorder="1" applyAlignment="1">
      <alignment horizontal="right" vertical="top" indent="1"/>
    </xf>
    <xf numFmtId="3" fontId="3" fillId="0" borderId="59" xfId="4" applyNumberFormat="1" applyFont="1" applyFill="1" applyBorder="1" applyAlignment="1">
      <alignment horizontal="right" vertical="top" indent="1"/>
    </xf>
    <xf numFmtId="3" fontId="3" fillId="0" borderId="60" xfId="4" applyNumberFormat="1" applyFont="1" applyFill="1" applyBorder="1" applyAlignment="1">
      <alignment horizontal="right" vertical="top" indent="1"/>
    </xf>
    <xf numFmtId="3" fontId="3" fillId="0" borderId="61" xfId="4" applyNumberFormat="1" applyFont="1" applyFill="1" applyBorder="1" applyAlignment="1">
      <alignment horizontal="right" vertical="top" indent="1"/>
    </xf>
    <xf numFmtId="0" fontId="5" fillId="3" borderId="57" xfId="5" applyFont="1" applyFill="1" applyBorder="1" applyAlignment="1">
      <alignment horizontal="left" vertical="top" wrapText="1" indent="2"/>
    </xf>
    <xf numFmtId="3" fontId="5" fillId="3" borderId="58" xfId="6" applyNumberFormat="1" applyFont="1" applyFill="1" applyBorder="1" applyAlignment="1">
      <alignment horizontal="right" vertical="center" indent="1"/>
    </xf>
    <xf numFmtId="3" fontId="5" fillId="3" borderId="59" xfId="6" applyNumberFormat="1" applyFont="1" applyFill="1" applyBorder="1" applyAlignment="1">
      <alignment horizontal="right" vertical="center" indent="1"/>
    </xf>
    <xf numFmtId="3" fontId="5" fillId="3" borderId="60" xfId="6" applyNumberFormat="1" applyFont="1" applyFill="1" applyBorder="1" applyAlignment="1">
      <alignment horizontal="right" vertical="center" indent="1"/>
    </xf>
    <xf numFmtId="3" fontId="5" fillId="3" borderId="61" xfId="6" applyNumberFormat="1" applyFont="1" applyFill="1" applyBorder="1" applyAlignment="1">
      <alignment horizontal="right" vertical="center" indent="1"/>
    </xf>
    <xf numFmtId="10" fontId="7" fillId="2" borderId="0" xfId="1" applyNumberFormat="1" applyFont="1" applyFill="1" applyAlignment="1">
      <alignment vertical="top"/>
    </xf>
    <xf numFmtId="0" fontId="8" fillId="0" borderId="0" xfId="2" applyFont="1" applyAlignment="1">
      <alignment horizontal="left"/>
    </xf>
    <xf numFmtId="0" fontId="5" fillId="3" borderId="1" xfId="2" applyFont="1" applyFill="1" applyBorder="1" applyAlignment="1">
      <alignment horizontal="left" wrapText="1"/>
    </xf>
    <xf numFmtId="0" fontId="5" fillId="3" borderId="2" xfId="2" applyFont="1" applyFill="1" applyBorder="1" applyAlignment="1">
      <alignment horizontal="center" vertical="top" wrapText="1"/>
    </xf>
    <xf numFmtId="0" fontId="5" fillId="3" borderId="5" xfId="2" applyFont="1" applyFill="1" applyBorder="1" applyAlignment="1">
      <alignment horizontal="center" vertical="top" wrapText="1"/>
    </xf>
    <xf numFmtId="0" fontId="3" fillId="2" borderId="22" xfId="2" applyFill="1" applyBorder="1"/>
    <xf numFmtId="3" fontId="3" fillId="4" borderId="8" xfId="6" applyNumberFormat="1" applyFont="1" applyFill="1" applyBorder="1" applyAlignment="1">
      <alignment horizontal="right" vertical="center" indent="1"/>
    </xf>
    <xf numFmtId="3" fontId="3" fillId="0" borderId="8" xfId="6" applyNumberFormat="1" applyFont="1" applyFill="1" applyBorder="1" applyAlignment="1">
      <alignment horizontal="right" vertical="center" indent="1"/>
    </xf>
    <xf numFmtId="3" fontId="3" fillId="0" borderId="33" xfId="6" applyNumberFormat="1" applyFont="1" applyFill="1" applyBorder="1" applyAlignment="1">
      <alignment horizontal="right" vertical="center" indent="1"/>
    </xf>
    <xf numFmtId="0" fontId="3" fillId="2" borderId="22" xfId="2" applyFill="1" applyBorder="1" applyAlignment="1">
      <alignment horizontal="left"/>
    </xf>
    <xf numFmtId="3" fontId="5" fillId="3" borderId="73" xfId="2" applyNumberFormat="1" applyFont="1" applyFill="1" applyBorder="1" applyAlignment="1">
      <alignment horizontal="center" vertical="center" wrapText="1"/>
    </xf>
    <xf numFmtId="3" fontId="5" fillId="3" borderId="74" xfId="6" applyNumberFormat="1" applyFont="1" applyFill="1" applyBorder="1" applyAlignment="1">
      <alignment horizontal="right" vertical="center" indent="1"/>
    </xf>
    <xf numFmtId="3" fontId="5" fillId="3" borderId="75" xfId="6" applyNumberFormat="1" applyFont="1" applyFill="1" applyBorder="1" applyAlignment="1">
      <alignment horizontal="right" vertical="center" indent="1"/>
    </xf>
    <xf numFmtId="3" fontId="5" fillId="0" borderId="0" xfId="2" applyNumberFormat="1" applyFont="1" applyAlignment="1">
      <alignment horizontal="center" vertical="center" wrapText="1"/>
    </xf>
    <xf numFmtId="3" fontId="5" fillId="3" borderId="2" xfId="2" applyNumberFormat="1" applyFont="1" applyFill="1" applyBorder="1" applyAlignment="1">
      <alignment horizontal="center" vertical="center" wrapText="1"/>
    </xf>
    <xf numFmtId="3" fontId="5" fillId="3" borderId="5" xfId="2" applyNumberFormat="1" applyFont="1" applyFill="1" applyBorder="1" applyAlignment="1">
      <alignment horizontal="center" vertical="center" wrapText="1"/>
    </xf>
    <xf numFmtId="0" fontId="13" fillId="0" borderId="0" xfId="0" applyFont="1"/>
    <xf numFmtId="0" fontId="8" fillId="0" borderId="0" xfId="2" applyFont="1" applyAlignment="1">
      <alignment horizontal="left" vertical="top"/>
    </xf>
    <xf numFmtId="0" fontId="5" fillId="3" borderId="1" xfId="2" applyFont="1" applyFill="1" applyBorder="1" applyAlignment="1">
      <alignment horizontal="center" vertical="center" wrapText="1"/>
    </xf>
    <xf numFmtId="0" fontId="5" fillId="3" borderId="23" xfId="2" applyFont="1" applyFill="1" applyBorder="1" applyAlignment="1">
      <alignment horizontal="center" vertical="center" wrapText="1"/>
    </xf>
    <xf numFmtId="0" fontId="5" fillId="3" borderId="8" xfId="2" applyFont="1" applyFill="1" applyBorder="1" applyAlignment="1">
      <alignment horizontal="center" vertical="center" wrapText="1"/>
    </xf>
    <xf numFmtId="3" fontId="5" fillId="3" borderId="33" xfId="2" applyNumberFormat="1" applyFont="1" applyFill="1" applyBorder="1" applyAlignment="1">
      <alignment horizontal="center" vertical="center" wrapText="1"/>
    </xf>
    <xf numFmtId="0" fontId="5" fillId="3" borderId="78" xfId="2" applyFont="1" applyFill="1" applyBorder="1" applyAlignment="1">
      <alignment horizontal="center" vertical="center" wrapText="1"/>
    </xf>
    <xf numFmtId="0" fontId="10" fillId="0" borderId="79" xfId="3" applyBorder="1" applyAlignment="1">
      <alignment horizontal="left" vertical="top" wrapText="1" indent="4"/>
    </xf>
    <xf numFmtId="166" fontId="13" fillId="4" borderId="25" xfId="7" applyNumberFormat="1" applyFont="1" applyFill="1" applyBorder="1"/>
    <xf numFmtId="166" fontId="13" fillId="4" borderId="8" xfId="7" applyNumberFormat="1" applyFont="1" applyFill="1" applyBorder="1"/>
    <xf numFmtId="166" fontId="13" fillId="4" borderId="24" xfId="7" applyNumberFormat="1" applyFont="1" applyFill="1" applyBorder="1"/>
    <xf numFmtId="166" fontId="13" fillId="4" borderId="33" xfId="7" applyNumberFormat="1" applyFont="1" applyFill="1" applyBorder="1"/>
    <xf numFmtId="166" fontId="13" fillId="0" borderId="25" xfId="7" applyNumberFormat="1" applyFont="1" applyBorder="1"/>
    <xf numFmtId="166" fontId="13" fillId="0" borderId="8" xfId="7" applyNumberFormat="1" applyFont="1" applyBorder="1"/>
    <xf numFmtId="166" fontId="13" fillId="0" borderId="33" xfId="7" applyNumberFormat="1" applyFont="1" applyBorder="1"/>
    <xf numFmtId="0" fontId="10" fillId="0" borderId="80" xfId="3" applyBorder="1" applyAlignment="1">
      <alignment horizontal="left" vertical="top" wrapText="1" indent="4"/>
    </xf>
    <xf numFmtId="0" fontId="10" fillId="0" borderId="81" xfId="3" applyBorder="1" applyAlignment="1">
      <alignment horizontal="left" vertical="top" wrapText="1" indent="4"/>
    </xf>
    <xf numFmtId="0" fontId="10" fillId="0" borderId="82" xfId="3" applyBorder="1" applyAlignment="1">
      <alignment horizontal="left" vertical="top" wrapText="1" indent="4"/>
    </xf>
    <xf numFmtId="0" fontId="11" fillId="3" borderId="83" xfId="5" applyFont="1" applyFill="1" applyBorder="1" applyAlignment="1">
      <alignment horizontal="left" vertical="top" indent="2"/>
    </xf>
    <xf numFmtId="166" fontId="14" fillId="3" borderId="25" xfId="7" applyNumberFormat="1" applyFont="1" applyFill="1" applyBorder="1"/>
    <xf numFmtId="166" fontId="14" fillId="3" borderId="8" xfId="7" applyNumberFormat="1" applyFont="1" applyFill="1" applyBorder="1"/>
    <xf numFmtId="166" fontId="14" fillId="3" borderId="24" xfId="7" applyNumberFormat="1" applyFont="1" applyFill="1" applyBorder="1"/>
    <xf numFmtId="166" fontId="14" fillId="3" borderId="33" xfId="7" applyNumberFormat="1" applyFont="1" applyFill="1" applyBorder="1"/>
    <xf numFmtId="0" fontId="2" fillId="0" borderId="0" xfId="0" applyFont="1"/>
    <xf numFmtId="0" fontId="10" fillId="0" borderId="84" xfId="3" applyBorder="1" applyAlignment="1">
      <alignment horizontal="left" vertical="top" wrapText="1" indent="4"/>
    </xf>
    <xf numFmtId="166" fontId="13" fillId="0" borderId="25" xfId="7" applyNumberFormat="1" applyFont="1" applyFill="1" applyBorder="1"/>
    <xf numFmtId="166" fontId="13" fillId="0" borderId="8" xfId="7" applyNumberFormat="1" applyFont="1" applyFill="1" applyBorder="1"/>
    <xf numFmtId="166" fontId="13" fillId="0" borderId="33" xfId="7" applyNumberFormat="1" applyFont="1" applyFill="1" applyBorder="1"/>
    <xf numFmtId="0" fontId="11" fillId="3" borderId="83" xfId="5" applyFont="1" applyFill="1" applyBorder="1" applyAlignment="1">
      <alignment horizontal="left" vertical="top" wrapText="1"/>
    </xf>
    <xf numFmtId="166" fontId="14" fillId="3" borderId="25" xfId="7" applyNumberFormat="1" applyFont="1" applyFill="1" applyBorder="1" applyAlignment="1">
      <alignment horizontal="center" vertical="center" wrapText="1"/>
    </xf>
    <xf numFmtId="166" fontId="14" fillId="3" borderId="8" xfId="7" applyNumberFormat="1" applyFont="1" applyFill="1" applyBorder="1" applyAlignment="1">
      <alignment horizontal="center" vertical="center" wrapText="1"/>
    </xf>
    <xf numFmtId="166" fontId="14" fillId="3" borderId="24" xfId="7" applyNumberFormat="1" applyFont="1" applyFill="1" applyBorder="1" applyAlignment="1">
      <alignment vertical="center" wrapText="1"/>
    </xf>
    <xf numFmtId="166" fontId="14" fillId="3" borderId="24" xfId="7" applyNumberFormat="1" applyFont="1" applyFill="1" applyBorder="1" applyAlignment="1">
      <alignment horizontal="center" vertical="center" wrapText="1"/>
    </xf>
    <xf numFmtId="166" fontId="14" fillId="3" borderId="33" xfId="7" applyNumberFormat="1" applyFont="1" applyFill="1" applyBorder="1" applyAlignment="1">
      <alignment horizontal="center" vertical="center" wrapText="1"/>
    </xf>
    <xf numFmtId="0" fontId="2" fillId="0" borderId="0" xfId="0" applyFont="1" applyAlignment="1">
      <alignment wrapText="1"/>
    </xf>
    <xf numFmtId="0" fontId="0" fillId="0" borderId="0" xfId="0" applyAlignment="1">
      <alignment wrapText="1"/>
    </xf>
    <xf numFmtId="166" fontId="14" fillId="3" borderId="71" xfId="7" applyNumberFormat="1" applyFont="1" applyFill="1" applyBorder="1"/>
    <xf numFmtId="166" fontId="14" fillId="3" borderId="70" xfId="7" applyNumberFormat="1" applyFont="1" applyFill="1" applyBorder="1"/>
    <xf numFmtId="166" fontId="14" fillId="3" borderId="69" xfId="7" applyNumberFormat="1" applyFont="1" applyFill="1" applyBorder="1"/>
    <xf numFmtId="166" fontId="14" fillId="3" borderId="85" xfId="7" applyNumberFormat="1" applyFont="1" applyFill="1" applyBorder="1"/>
    <xf numFmtId="0" fontId="5" fillId="3" borderId="86" xfId="8" applyFont="1" applyFill="1" applyBorder="1" applyAlignment="1">
      <alignment horizontal="left" vertical="top" wrapText="1"/>
    </xf>
    <xf numFmtId="166" fontId="14" fillId="3" borderId="87" xfId="7" applyNumberFormat="1" applyFont="1" applyFill="1" applyBorder="1"/>
    <xf numFmtId="166" fontId="14" fillId="3" borderId="74" xfId="7" applyNumberFormat="1" applyFont="1" applyFill="1" applyBorder="1"/>
    <xf numFmtId="166" fontId="14" fillId="3" borderId="88" xfId="7" applyNumberFormat="1" applyFont="1" applyFill="1" applyBorder="1"/>
    <xf numFmtId="166" fontId="14" fillId="3" borderId="75" xfId="7" applyNumberFormat="1" applyFont="1" applyFill="1" applyBorder="1"/>
    <xf numFmtId="0" fontId="5" fillId="3" borderId="89" xfId="2" applyFont="1" applyFill="1" applyBorder="1" applyAlignment="1">
      <alignment horizontal="center" vertical="center" wrapText="1"/>
    </xf>
    <xf numFmtId="0" fontId="5" fillId="3" borderId="90" xfId="2" applyFont="1" applyFill="1" applyBorder="1" applyAlignment="1">
      <alignment horizontal="center" vertical="center" wrapText="1"/>
    </xf>
    <xf numFmtId="166" fontId="13" fillId="4" borderId="25" xfId="7" applyNumberFormat="1" applyFont="1" applyFill="1" applyBorder="1" applyAlignment="1"/>
    <xf numFmtId="166" fontId="13" fillId="4" borderId="8" xfId="7" applyNumberFormat="1" applyFont="1" applyFill="1" applyBorder="1" applyAlignment="1"/>
    <xf numFmtId="166" fontId="13" fillId="4" borderId="24" xfId="7" applyNumberFormat="1" applyFont="1" applyFill="1" applyBorder="1" applyAlignment="1"/>
    <xf numFmtId="166" fontId="13" fillId="4" borderId="33" xfId="7" applyNumberFormat="1" applyFont="1" applyFill="1" applyBorder="1" applyAlignment="1"/>
    <xf numFmtId="166" fontId="14" fillId="3" borderId="25" xfId="7" applyNumberFormat="1" applyFont="1" applyFill="1" applyBorder="1" applyAlignment="1"/>
    <xf numFmtId="166" fontId="14" fillId="3" borderId="8" xfId="7" applyNumberFormat="1" applyFont="1" applyFill="1" applyBorder="1" applyAlignment="1"/>
    <xf numFmtId="166" fontId="14" fillId="3" borderId="24" xfId="7" applyNumberFormat="1" applyFont="1" applyFill="1" applyBorder="1" applyAlignment="1"/>
    <xf numFmtId="166" fontId="14" fillId="3" borderId="33" xfId="7" applyNumberFormat="1" applyFont="1" applyFill="1" applyBorder="1" applyAlignment="1"/>
    <xf numFmtId="0" fontId="11" fillId="3" borderId="83" xfId="5" applyFont="1" applyFill="1" applyBorder="1" applyAlignment="1">
      <alignment horizontal="left" vertical="top" wrapText="1" indent="2"/>
    </xf>
    <xf numFmtId="166" fontId="14" fillId="3" borderId="25" xfId="7" applyNumberFormat="1" applyFont="1" applyFill="1" applyBorder="1" applyAlignment="1">
      <alignment horizontal="center" vertical="center"/>
    </xf>
    <xf numFmtId="166" fontId="14" fillId="3" borderId="8" xfId="7" applyNumberFormat="1" applyFont="1" applyFill="1" applyBorder="1" applyAlignment="1">
      <alignment horizontal="center" vertical="center"/>
    </xf>
    <xf numFmtId="166" fontId="14" fillId="3" borderId="24" xfId="7" applyNumberFormat="1" applyFont="1" applyFill="1" applyBorder="1" applyAlignment="1">
      <alignment horizontal="center" vertical="center"/>
    </xf>
    <xf numFmtId="166" fontId="14" fillId="3" borderId="33" xfId="7" applyNumberFormat="1" applyFont="1" applyFill="1" applyBorder="1" applyAlignment="1">
      <alignment horizontal="center" vertical="center"/>
    </xf>
    <xf numFmtId="166" fontId="14" fillId="3" borderId="71" xfId="7" applyNumberFormat="1" applyFont="1" applyFill="1" applyBorder="1" applyAlignment="1"/>
    <xf numFmtId="166" fontId="14" fillId="3" borderId="70" xfId="7" applyNumberFormat="1" applyFont="1" applyFill="1" applyBorder="1" applyAlignment="1"/>
    <xf numFmtId="166" fontId="14" fillId="3" borderId="69" xfId="7" applyNumberFormat="1" applyFont="1" applyFill="1" applyBorder="1" applyAlignment="1"/>
    <xf numFmtId="166" fontId="14" fillId="3" borderId="85" xfId="7" applyNumberFormat="1" applyFont="1" applyFill="1" applyBorder="1" applyAlignment="1"/>
    <xf numFmtId="166" fontId="14" fillId="3" borderId="87" xfId="7" applyNumberFormat="1" applyFont="1" applyFill="1" applyBorder="1" applyAlignment="1"/>
    <xf numFmtId="166" fontId="14" fillId="3" borderId="74" xfId="7" applyNumberFormat="1" applyFont="1" applyFill="1" applyBorder="1" applyAlignment="1"/>
    <xf numFmtId="166" fontId="14" fillId="3" borderId="88" xfId="7" applyNumberFormat="1" applyFont="1" applyFill="1" applyBorder="1" applyAlignment="1"/>
    <xf numFmtId="166" fontId="14" fillId="3" borderId="75" xfId="7" applyNumberFormat="1" applyFont="1" applyFill="1" applyBorder="1" applyAlignment="1"/>
    <xf numFmtId="0" fontId="13" fillId="0" borderId="0" xfId="0" applyFont="1" applyAlignment="1">
      <alignment horizontal="left" wrapText="1"/>
    </xf>
    <xf numFmtId="0" fontId="3" fillId="2" borderId="0" xfId="2" applyFill="1" applyAlignment="1">
      <alignment vertical="top" wrapText="1"/>
    </xf>
    <xf numFmtId="0" fontId="15" fillId="2" borderId="0" xfId="2" applyFont="1" applyFill="1" applyAlignment="1">
      <alignment vertical="top"/>
    </xf>
    <xf numFmtId="0" fontId="10" fillId="0" borderId="22" xfId="9" applyBorder="1" applyAlignment="1">
      <alignment vertical="top"/>
    </xf>
    <xf numFmtId="3" fontId="10" fillId="4" borderId="25" xfId="9" applyNumberFormat="1" applyFill="1" applyBorder="1" applyAlignment="1">
      <alignment vertical="top"/>
    </xf>
    <xf numFmtId="3" fontId="10" fillId="0" borderId="25" xfId="9" applyNumberFormat="1" applyBorder="1" applyAlignment="1">
      <alignment vertical="top"/>
    </xf>
    <xf numFmtId="3" fontId="3" fillId="0" borderId="8" xfId="6" applyNumberFormat="1" applyFont="1" applyFill="1" applyBorder="1" applyAlignment="1">
      <alignment horizontal="right" vertical="top" indent="1"/>
    </xf>
    <xf numFmtId="3" fontId="3" fillId="2" borderId="8" xfId="6" applyNumberFormat="1" applyFont="1" applyFill="1" applyBorder="1" applyAlignment="1">
      <alignment horizontal="right" vertical="top" indent="1"/>
    </xf>
    <xf numFmtId="3" fontId="3" fillId="2" borderId="33" xfId="6" applyNumberFormat="1" applyFont="1" applyFill="1" applyBorder="1" applyAlignment="1">
      <alignment horizontal="right" vertical="top" indent="1"/>
    </xf>
    <xf numFmtId="0" fontId="5" fillId="0" borderId="73" xfId="2" applyFont="1" applyBorder="1" applyAlignment="1">
      <alignment vertical="top"/>
    </xf>
    <xf numFmtId="3" fontId="5" fillId="4" borderId="87" xfId="2" applyNumberFormat="1" applyFont="1" applyFill="1" applyBorder="1" applyAlignment="1">
      <alignment vertical="top"/>
    </xf>
    <xf numFmtId="3" fontId="5" fillId="0" borderId="87" xfId="2" applyNumberFormat="1" applyFont="1" applyBorder="1" applyAlignment="1">
      <alignment vertical="top"/>
    </xf>
    <xf numFmtId="3" fontId="5" fillId="0" borderId="74" xfId="6" applyNumberFormat="1" applyFont="1" applyFill="1" applyBorder="1" applyAlignment="1">
      <alignment horizontal="right" vertical="top" indent="1"/>
    </xf>
    <xf numFmtId="3" fontId="5" fillId="2" borderId="74" xfId="6" applyNumberFormat="1" applyFont="1" applyFill="1" applyBorder="1" applyAlignment="1">
      <alignment horizontal="right" vertical="top" indent="1"/>
    </xf>
    <xf numFmtId="3" fontId="5" fillId="2" borderId="75" xfId="6" applyNumberFormat="1" applyFont="1" applyFill="1" applyBorder="1" applyAlignment="1">
      <alignment horizontal="right" vertical="top" indent="1"/>
    </xf>
    <xf numFmtId="0" fontId="10" fillId="0" borderId="0" xfId="9" applyAlignment="1">
      <alignment vertical="top" wrapText="1"/>
    </xf>
    <xf numFmtId="0" fontId="10" fillId="0" borderId="0" xfId="9" applyAlignment="1">
      <alignment vertical="top"/>
    </xf>
    <xf numFmtId="0" fontId="13" fillId="0" borderId="0" xfId="0" applyFont="1" applyAlignment="1">
      <alignment horizontal="justify" wrapText="1"/>
    </xf>
    <xf numFmtId="0" fontId="13" fillId="0" borderId="0" xfId="0" applyFont="1" applyAlignment="1">
      <alignment wrapText="1"/>
    </xf>
    <xf numFmtId="3" fontId="5" fillId="3" borderId="2" xfId="2" applyNumberFormat="1" applyFont="1" applyFill="1" applyBorder="1" applyAlignment="1">
      <alignment horizontal="center" vertical="top" wrapText="1"/>
    </xf>
    <xf numFmtId="3" fontId="5" fillId="3" borderId="5" xfId="2" applyNumberFormat="1" applyFont="1" applyFill="1" applyBorder="1" applyAlignment="1">
      <alignment horizontal="center" vertical="top" wrapText="1"/>
    </xf>
    <xf numFmtId="0" fontId="3" fillId="2" borderId="0" xfId="2" applyFill="1" applyAlignment="1">
      <alignment vertical="top" wrapText="1"/>
    </xf>
    <xf numFmtId="0" fontId="3" fillId="5" borderId="0" xfId="2" applyFill="1" applyAlignment="1">
      <alignment vertical="top"/>
    </xf>
    <xf numFmtId="0" fontId="3" fillId="6" borderId="0" xfId="2" applyFill="1" applyAlignment="1">
      <alignment vertical="top"/>
    </xf>
    <xf numFmtId="0" fontId="6" fillId="2" borderId="0" xfId="2" applyFont="1" applyFill="1"/>
    <xf numFmtId="0" fontId="5" fillId="7" borderId="76" xfId="2" applyFont="1" applyFill="1" applyBorder="1" applyAlignment="1">
      <alignment horizontal="left" wrapText="1"/>
    </xf>
    <xf numFmtId="3" fontId="5" fillId="8" borderId="91" xfId="2" applyNumberFormat="1" applyFont="1" applyFill="1" applyBorder="1" applyAlignment="1">
      <alignment horizontal="center" vertical="top" wrapText="1"/>
    </xf>
    <xf numFmtId="3" fontId="5" fillId="9" borderId="92" xfId="2" applyNumberFormat="1" applyFont="1" applyFill="1" applyBorder="1" applyAlignment="1">
      <alignment horizontal="center" vertical="top" wrapText="1"/>
    </xf>
    <xf numFmtId="3" fontId="5" fillId="10" borderId="93" xfId="2" applyNumberFormat="1" applyFont="1" applyFill="1" applyBorder="1" applyAlignment="1">
      <alignment horizontal="center" vertical="top" wrapText="1"/>
    </xf>
    <xf numFmtId="3" fontId="5" fillId="10" borderId="94" xfId="2" applyNumberFormat="1" applyFont="1" applyFill="1" applyBorder="1" applyAlignment="1">
      <alignment horizontal="center" vertical="top" wrapText="1"/>
    </xf>
    <xf numFmtId="0" fontId="6" fillId="5" borderId="0" xfId="2" applyFont="1" applyFill="1"/>
    <xf numFmtId="0" fontId="6" fillId="6" borderId="0" xfId="2" applyFont="1" applyFill="1"/>
    <xf numFmtId="0" fontId="6" fillId="0" borderId="0" xfId="2" applyFont="1"/>
    <xf numFmtId="0" fontId="10" fillId="7" borderId="5" xfId="9" applyFill="1" applyBorder="1" applyAlignment="1">
      <alignment vertical="top"/>
    </xf>
    <xf numFmtId="3" fontId="3" fillId="2" borderId="89" xfId="6" applyNumberFormat="1" applyFont="1" applyFill="1" applyBorder="1" applyAlignment="1">
      <alignment horizontal="right" vertical="top" indent="1"/>
    </xf>
    <xf numFmtId="3" fontId="3" fillId="2" borderId="95" xfId="6" applyNumberFormat="1" applyFont="1" applyFill="1" applyBorder="1" applyAlignment="1">
      <alignment horizontal="right" vertical="top" indent="1"/>
    </xf>
    <xf numFmtId="3" fontId="3" fillId="2" borderId="96" xfId="6" applyNumberFormat="1" applyFont="1" applyFill="1" applyBorder="1" applyAlignment="1">
      <alignment horizontal="right" vertical="top" indent="1"/>
    </xf>
    <xf numFmtId="3" fontId="3" fillId="2" borderId="61" xfId="6" applyNumberFormat="1" applyFont="1" applyFill="1" applyBorder="1" applyAlignment="1">
      <alignment horizontal="right" vertical="top" indent="1"/>
    </xf>
    <xf numFmtId="0" fontId="3" fillId="5" borderId="0" xfId="2" applyFill="1"/>
    <xf numFmtId="0" fontId="3" fillId="6" borderId="0" xfId="2" applyFill="1"/>
    <xf numFmtId="0" fontId="10" fillId="7" borderId="33" xfId="9" applyFill="1" applyBorder="1" applyAlignment="1">
      <alignment vertical="top"/>
    </xf>
    <xf numFmtId="3" fontId="3" fillId="2" borderId="56" xfId="6" applyNumberFormat="1" applyFont="1" applyFill="1" applyBorder="1" applyAlignment="1">
      <alignment horizontal="right" vertical="top" indent="1"/>
    </xf>
    <xf numFmtId="3" fontId="3" fillId="2" borderId="97" xfId="6" applyNumberFormat="1" applyFont="1" applyFill="1" applyBorder="1" applyAlignment="1">
      <alignment horizontal="right" vertical="top" indent="1"/>
    </xf>
    <xf numFmtId="3" fontId="3" fillId="2" borderId="23" xfId="6" applyNumberFormat="1" applyFont="1" applyFill="1" applyBorder="1" applyAlignment="1">
      <alignment horizontal="right" vertical="top" indent="1"/>
    </xf>
    <xf numFmtId="3" fontId="3" fillId="2" borderId="26" xfId="6" applyNumberFormat="1" applyFont="1" applyFill="1" applyBorder="1" applyAlignment="1">
      <alignment horizontal="right" vertical="top" indent="1"/>
    </xf>
    <xf numFmtId="3" fontId="3" fillId="2" borderId="98" xfId="6" applyNumberFormat="1" applyFont="1" applyFill="1" applyBorder="1" applyAlignment="1">
      <alignment horizontal="right" vertical="top" indent="1"/>
    </xf>
    <xf numFmtId="3" fontId="3" fillId="2" borderId="99" xfId="6" applyNumberFormat="1" applyFont="1" applyFill="1" applyBorder="1" applyAlignment="1">
      <alignment horizontal="right" vertical="top" indent="1"/>
    </xf>
    <xf numFmtId="3" fontId="3" fillId="2" borderId="100" xfId="6" applyNumberFormat="1" applyFont="1" applyFill="1" applyBorder="1" applyAlignment="1">
      <alignment horizontal="right" vertical="top" indent="1"/>
    </xf>
    <xf numFmtId="3" fontId="3" fillId="2" borderId="101" xfId="6" applyNumberFormat="1" applyFont="1" applyFill="1" applyBorder="1" applyAlignment="1">
      <alignment horizontal="right" vertical="top" indent="1"/>
    </xf>
    <xf numFmtId="0" fontId="5" fillId="7" borderId="102" xfId="2" applyFont="1" applyFill="1" applyBorder="1" applyAlignment="1">
      <alignment vertical="top"/>
    </xf>
    <xf numFmtId="3" fontId="5" fillId="2" borderId="103" xfId="6" applyNumberFormat="1" applyFont="1" applyFill="1" applyBorder="1" applyAlignment="1">
      <alignment horizontal="right" vertical="top" indent="1"/>
    </xf>
    <xf numFmtId="3" fontId="5" fillId="2" borderId="104" xfId="6" applyNumberFormat="1" applyFont="1" applyFill="1" applyBorder="1" applyAlignment="1">
      <alignment horizontal="right" vertical="top" indent="1"/>
    </xf>
    <xf numFmtId="3" fontId="5" fillId="2" borderId="105" xfId="6" applyNumberFormat="1" applyFont="1" applyFill="1" applyBorder="1" applyAlignment="1">
      <alignment horizontal="right" vertical="top" indent="1"/>
    </xf>
    <xf numFmtId="0" fontId="5" fillId="2" borderId="0" xfId="2" applyFont="1" applyFill="1" applyAlignment="1">
      <alignment vertical="top"/>
    </xf>
    <xf numFmtId="167" fontId="5" fillId="2" borderId="0" xfId="2" applyNumberFormat="1" applyFont="1" applyFill="1" applyAlignment="1">
      <alignment vertical="top"/>
    </xf>
    <xf numFmtId="168" fontId="5" fillId="2" borderId="0" xfId="6" applyNumberFormat="1" applyFont="1" applyFill="1" applyBorder="1" applyAlignment="1">
      <alignment vertical="top"/>
    </xf>
    <xf numFmtId="0" fontId="18" fillId="2" borderId="0" xfId="2" applyFont="1" applyFill="1" applyAlignment="1">
      <alignment vertical="top"/>
    </xf>
    <xf numFmtId="0" fontId="21" fillId="5" borderId="0" xfId="2" applyFont="1" applyFill="1" applyAlignment="1">
      <alignment horizontal="centerContinuous"/>
    </xf>
    <xf numFmtId="0" fontId="5" fillId="6" borderId="0" xfId="2" applyFont="1" applyFill="1" applyAlignment="1">
      <alignment vertical="top"/>
    </xf>
    <xf numFmtId="167" fontId="5" fillId="6" borderId="0" xfId="2" applyNumberFormat="1" applyFont="1" applyFill="1" applyAlignment="1">
      <alignment vertical="top"/>
    </xf>
    <xf numFmtId="168" fontId="5" fillId="6" borderId="0" xfId="6" applyNumberFormat="1" applyFont="1" applyFill="1" applyBorder="1" applyAlignment="1">
      <alignment vertical="top"/>
    </xf>
    <xf numFmtId="0" fontId="5" fillId="6" borderId="0" xfId="2" applyFont="1" applyFill="1" applyAlignment="1">
      <alignment horizontal="left" vertical="top"/>
    </xf>
    <xf numFmtId="3" fontId="3" fillId="2" borderId="0" xfId="6" applyNumberFormat="1" applyFont="1" applyFill="1" applyBorder="1" applyAlignment="1">
      <alignment horizontal="right" vertical="top" indent="1"/>
    </xf>
    <xf numFmtId="3" fontId="5" fillId="2" borderId="0" xfId="6" applyNumberFormat="1" applyFont="1" applyFill="1" applyBorder="1" applyAlignment="1">
      <alignment horizontal="right" vertical="top" indent="1"/>
    </xf>
    <xf numFmtId="167" fontId="6" fillId="2" borderId="0" xfId="2" applyNumberFormat="1" applyFont="1" applyFill="1" applyBorder="1" applyAlignment="1">
      <alignment horizontal="left" vertical="top"/>
    </xf>
    <xf numFmtId="0" fontId="18" fillId="2" borderId="0" xfId="2" applyFont="1" applyFill="1" applyAlignment="1">
      <alignment horizontal="left" vertical="top"/>
    </xf>
    <xf numFmtId="0" fontId="3" fillId="2" borderId="0" xfId="2" applyFill="1" applyAlignment="1">
      <alignment horizontal="left" vertical="top" wrapText="1"/>
    </xf>
    <xf numFmtId="0" fontId="9" fillId="2" borderId="0" xfId="8" applyFont="1" applyFill="1" applyAlignment="1">
      <alignment vertical="top" wrapText="1"/>
    </xf>
    <xf numFmtId="0" fontId="22" fillId="2" borderId="0" xfId="8" applyFont="1" applyFill="1" applyAlignment="1">
      <alignment vertical="top" wrapText="1"/>
    </xf>
    <xf numFmtId="0" fontId="8" fillId="3" borderId="2" xfId="8" applyFont="1" applyFill="1" applyBorder="1" applyAlignment="1">
      <alignment horizontal="center" vertical="top" wrapText="1"/>
    </xf>
    <xf numFmtId="0" fontId="5" fillId="3" borderId="59" xfId="8" applyFont="1" applyFill="1" applyBorder="1" applyAlignment="1">
      <alignment horizontal="center" vertical="center" wrapText="1"/>
    </xf>
    <xf numFmtId="0" fontId="3" fillId="2" borderId="0" xfId="8" applyFill="1" applyAlignment="1">
      <alignment vertical="top" wrapText="1"/>
    </xf>
    <xf numFmtId="0" fontId="10" fillId="0" borderId="22" xfId="3" applyBorder="1" applyAlignment="1">
      <alignment horizontal="left" vertical="top" wrapText="1" indent="2"/>
    </xf>
    <xf numFmtId="3" fontId="3" fillId="4" borderId="8" xfId="4" applyNumberFormat="1" applyFont="1" applyFill="1" applyBorder="1" applyAlignment="1">
      <alignment horizontal="right" vertical="top"/>
    </xf>
    <xf numFmtId="3" fontId="3" fillId="0" borderId="8" xfId="4" applyNumberFormat="1" applyFont="1" applyFill="1" applyBorder="1" applyAlignment="1">
      <alignment horizontal="right" vertical="top"/>
    </xf>
    <xf numFmtId="3" fontId="3" fillId="2" borderId="8" xfId="4" applyNumberFormat="1" applyFont="1" applyFill="1" applyBorder="1" applyAlignment="1">
      <alignment horizontal="right" vertical="top" wrapText="1"/>
    </xf>
    <xf numFmtId="3" fontId="3" fillId="4" borderId="8" xfId="4" quotePrefix="1" applyNumberFormat="1" applyFont="1" applyFill="1" applyBorder="1" applyAlignment="1">
      <alignment horizontal="right" vertical="top" wrapText="1"/>
    </xf>
    <xf numFmtId="3" fontId="3" fillId="0" borderId="8" xfId="4" quotePrefix="1" applyNumberFormat="1" applyFont="1" applyFill="1" applyBorder="1" applyAlignment="1">
      <alignment horizontal="right" vertical="top" wrapText="1"/>
    </xf>
    <xf numFmtId="3" fontId="3" fillId="2" borderId="8" xfId="4" quotePrefix="1" applyNumberFormat="1" applyFont="1" applyFill="1" applyBorder="1" applyAlignment="1">
      <alignment horizontal="right" vertical="top" wrapText="1"/>
    </xf>
    <xf numFmtId="0" fontId="5" fillId="2" borderId="0" xfId="8" applyFont="1" applyFill="1" applyAlignment="1">
      <alignment vertical="top" wrapText="1"/>
    </xf>
    <xf numFmtId="0" fontId="11" fillId="3" borderId="22" xfId="5" applyFont="1" applyFill="1" applyBorder="1" applyAlignment="1">
      <alignment horizontal="left" vertical="top" indent="1"/>
    </xf>
    <xf numFmtId="3" fontId="5" fillId="3" borderId="8" xfId="6" applyNumberFormat="1" applyFont="1" applyFill="1" applyBorder="1" applyAlignment="1">
      <alignment horizontal="right" vertical="top"/>
    </xf>
    <xf numFmtId="3" fontId="5" fillId="3" borderId="8" xfId="6" applyNumberFormat="1" applyFont="1" applyFill="1" applyBorder="1" applyAlignment="1">
      <alignment horizontal="right" vertical="top" wrapText="1"/>
    </xf>
    <xf numFmtId="0" fontId="5" fillId="11" borderId="0" xfId="8" applyFont="1" applyFill="1" applyAlignment="1">
      <alignment vertical="top" wrapText="1"/>
    </xf>
    <xf numFmtId="0" fontId="11" fillId="3" borderId="22" xfId="5" applyFont="1" applyFill="1" applyBorder="1" applyAlignment="1">
      <alignment horizontal="left" vertical="top" wrapText="1" indent="1"/>
    </xf>
    <xf numFmtId="3" fontId="5" fillId="3" borderId="8" xfId="6" applyNumberFormat="1" applyFont="1" applyFill="1" applyBorder="1" applyAlignment="1">
      <alignment horizontal="right" vertical="center"/>
    </xf>
    <xf numFmtId="3" fontId="5" fillId="3" borderId="8" xfId="6" applyNumberFormat="1" applyFont="1" applyFill="1" applyBorder="1" applyAlignment="1">
      <alignment horizontal="right" vertical="center" wrapText="1"/>
    </xf>
    <xf numFmtId="0" fontId="11" fillId="3" borderId="107" xfId="5" applyFont="1" applyFill="1" applyBorder="1" applyAlignment="1">
      <alignment horizontal="left" vertical="top" indent="1"/>
    </xf>
    <xf numFmtId="3" fontId="5" fillId="3" borderId="70" xfId="6" applyNumberFormat="1" applyFont="1" applyFill="1" applyBorder="1" applyAlignment="1">
      <alignment horizontal="right" vertical="top"/>
    </xf>
    <xf numFmtId="3" fontId="5" fillId="3" borderId="70" xfId="6" quotePrefix="1" applyNumberFormat="1" applyFont="1" applyFill="1" applyBorder="1" applyAlignment="1">
      <alignment horizontal="right" vertical="top"/>
    </xf>
    <xf numFmtId="0" fontId="8" fillId="2" borderId="0" xfId="8" applyFont="1" applyFill="1" applyAlignment="1">
      <alignment vertical="top" wrapText="1"/>
    </xf>
    <xf numFmtId="0" fontId="5" fillId="3" borderId="73" xfId="8" applyFont="1" applyFill="1" applyBorder="1" applyAlignment="1">
      <alignment horizontal="left" vertical="top" wrapText="1"/>
    </xf>
    <xf numFmtId="3" fontId="5" fillId="3" borderId="74" xfId="6" applyNumberFormat="1" applyFont="1" applyFill="1" applyBorder="1" applyAlignment="1">
      <alignment horizontal="right" vertical="center"/>
    </xf>
    <xf numFmtId="3" fontId="5" fillId="3" borderId="74" xfId="6" applyNumberFormat="1" applyFont="1" applyFill="1" applyBorder="1" applyAlignment="1">
      <alignment horizontal="right" vertical="center" wrapText="1"/>
    </xf>
    <xf numFmtId="0" fontId="12" fillId="2" borderId="0" xfId="8" applyFont="1" applyFill="1" applyAlignment="1">
      <alignment vertical="top" wrapText="1"/>
    </xf>
    <xf numFmtId="3" fontId="3" fillId="2" borderId="108" xfId="4" applyNumberFormat="1" applyFont="1" applyFill="1" applyBorder="1" applyAlignment="1">
      <alignment horizontal="right" vertical="top" wrapText="1"/>
    </xf>
    <xf numFmtId="0" fontId="3" fillId="2" borderId="110" xfId="8" applyFill="1" applyBorder="1" applyAlignment="1">
      <alignment vertical="top" wrapText="1"/>
    </xf>
    <xf numFmtId="0" fontId="3" fillId="2" borderId="110" xfId="8" applyFill="1" applyBorder="1" applyAlignment="1">
      <alignment vertical="top"/>
    </xf>
    <xf numFmtId="0" fontId="6" fillId="2" borderId="0" xfId="8" applyFont="1" applyFill="1" applyAlignment="1">
      <alignment vertical="top" wrapText="1"/>
    </xf>
    <xf numFmtId="0" fontId="3" fillId="2" borderId="0" xfId="8" applyFill="1" applyAlignment="1">
      <alignment vertical="top"/>
    </xf>
    <xf numFmtId="0" fontId="6" fillId="2" borderId="0" xfId="8" applyFont="1" applyFill="1" applyAlignment="1">
      <alignment vertical="top"/>
    </xf>
    <xf numFmtId="169" fontId="6" fillId="2" borderId="0" xfId="1" applyNumberFormat="1" applyFont="1" applyFill="1" applyAlignment="1">
      <alignment vertical="top" wrapText="1"/>
    </xf>
    <xf numFmtId="0" fontId="3" fillId="2" borderId="0" xfId="2" applyFill="1" applyAlignment="1">
      <alignment vertical="top" wrapText="1"/>
    </xf>
    <xf numFmtId="0" fontId="5" fillId="3" borderId="76" xfId="2" applyFont="1" applyFill="1" applyBorder="1" applyAlignment="1">
      <alignment horizontal="left" wrapText="1"/>
    </xf>
    <xf numFmtId="0" fontId="5" fillId="3" borderId="77" xfId="2" applyFont="1" applyFill="1" applyBorder="1" applyAlignment="1">
      <alignment horizontal="left" wrapText="1"/>
    </xf>
    <xf numFmtId="167" fontId="6" fillId="2" borderId="106" xfId="2" applyNumberFormat="1" applyFont="1" applyFill="1" applyBorder="1" applyAlignment="1">
      <alignment horizontal="left" vertical="top" wrapText="1"/>
    </xf>
    <xf numFmtId="167" fontId="6" fillId="2" borderId="94" xfId="2" applyNumberFormat="1" applyFont="1" applyFill="1" applyBorder="1" applyAlignment="1">
      <alignment horizontal="left" vertical="top"/>
    </xf>
    <xf numFmtId="167" fontId="6" fillId="2" borderId="93" xfId="2" applyNumberFormat="1" applyFont="1" applyFill="1" applyBorder="1" applyAlignment="1">
      <alignment horizontal="left" vertical="top"/>
    </xf>
    <xf numFmtId="0" fontId="18" fillId="2" borderId="0" xfId="2" applyFont="1" applyFill="1" applyAlignment="1">
      <alignment horizontal="left" vertical="top" wrapText="1"/>
    </xf>
    <xf numFmtId="0" fontId="18" fillId="2" borderId="0" xfId="2" applyFont="1" applyFill="1" applyAlignment="1">
      <alignment horizontal="left" vertical="top"/>
    </xf>
    <xf numFmtId="0" fontId="20" fillId="2" borderId="0" xfId="10" applyFont="1" applyFill="1" applyBorder="1" applyAlignment="1">
      <alignment horizontal="left" vertical="top" wrapText="1"/>
    </xf>
    <xf numFmtId="0" fontId="20" fillId="2" borderId="0" xfId="10" applyFont="1" applyFill="1" applyBorder="1" applyAlignment="1">
      <alignment horizontal="left" vertical="top"/>
    </xf>
    <xf numFmtId="0" fontId="3" fillId="2" borderId="0" xfId="2" applyFill="1" applyAlignment="1">
      <alignment horizontal="left" vertical="top" wrapText="1"/>
    </xf>
    <xf numFmtId="167" fontId="6" fillId="0" borderId="106" xfId="2" applyNumberFormat="1" applyFont="1" applyBorder="1" applyAlignment="1">
      <alignment horizontal="left" vertical="top" wrapText="1"/>
    </xf>
    <xf numFmtId="167" fontId="6" fillId="0" borderId="94" xfId="2" applyNumberFormat="1" applyFont="1" applyBorder="1" applyAlignment="1">
      <alignment horizontal="left" vertical="top"/>
    </xf>
    <xf numFmtId="167" fontId="6" fillId="0" borderId="93" xfId="2" applyNumberFormat="1" applyFont="1" applyBorder="1" applyAlignment="1">
      <alignment horizontal="left" vertical="top"/>
    </xf>
    <xf numFmtId="3" fontId="3" fillId="0" borderId="109" xfId="6" applyNumberFormat="1" applyFont="1" applyFill="1" applyBorder="1" applyAlignment="1">
      <alignment horizontal="left" vertical="top" wrapText="1"/>
    </xf>
    <xf numFmtId="3" fontId="3" fillId="0" borderId="109" xfId="6" applyNumberFormat="1" applyFont="1" applyFill="1" applyBorder="1" applyAlignment="1">
      <alignment horizontal="justify" vertical="top" wrapText="1"/>
    </xf>
    <xf numFmtId="0" fontId="5" fillId="3" borderId="1" xfId="8" applyFont="1" applyFill="1" applyBorder="1" applyAlignment="1">
      <alignment horizontal="left" vertical="center" wrapText="1"/>
    </xf>
    <xf numFmtId="0" fontId="4" fillId="3" borderId="22" xfId="8" applyFont="1" applyFill="1" applyBorder="1" applyAlignment="1">
      <alignment horizontal="left" vertical="center" wrapText="1"/>
    </xf>
    <xf numFmtId="0" fontId="12" fillId="2" borderId="0" xfId="2" applyFont="1" applyFill="1" applyAlignment="1">
      <alignment horizontal="justify" vertical="top"/>
    </xf>
    <xf numFmtId="0" fontId="24" fillId="0" borderId="0" xfId="0" applyFont="1" applyAlignment="1">
      <alignment vertical="top" readingOrder="1"/>
    </xf>
    <xf numFmtId="0" fontId="24" fillId="0" borderId="0" xfId="0" applyFont="1" applyAlignment="1">
      <alignment horizontal="justify" vertical="top" readingOrder="1"/>
    </xf>
    <xf numFmtId="0" fontId="25" fillId="0" borderId="0" xfId="0" applyFont="1" applyAlignment="1">
      <alignment horizontal="justify" vertical="top" wrapText="1" readingOrder="1"/>
    </xf>
    <xf numFmtId="0" fontId="25" fillId="0" borderId="0" xfId="0" applyFont="1" applyAlignment="1">
      <alignment horizontal="justify" vertical="top" readingOrder="1"/>
    </xf>
    <xf numFmtId="0" fontId="12" fillId="0" borderId="0" xfId="0" applyFont="1" applyAlignment="1">
      <alignment horizontal="justify" vertical="top" wrapText="1" readingOrder="1"/>
    </xf>
    <xf numFmtId="0" fontId="12" fillId="0" borderId="0" xfId="0" applyFont="1" applyAlignment="1">
      <alignment horizontal="justify" vertical="top" readingOrder="1"/>
    </xf>
    <xf numFmtId="0" fontId="28" fillId="0" borderId="0" xfId="0" applyFont="1" applyAlignment="1">
      <alignment horizontal="justify" vertical="top" readingOrder="1"/>
    </xf>
    <xf numFmtId="0" fontId="26" fillId="0" borderId="0" xfId="0" applyFont="1" applyAlignment="1">
      <alignment horizontal="justify" vertical="top"/>
    </xf>
    <xf numFmtId="0" fontId="25" fillId="0" borderId="0" xfId="0" applyFont="1" applyAlignment="1">
      <alignment horizontal="justify" vertical="top"/>
    </xf>
    <xf numFmtId="0" fontId="3" fillId="2" borderId="0" xfId="2" applyFill="1" applyAlignment="1">
      <alignment horizontal="justify"/>
    </xf>
    <xf numFmtId="0" fontId="26" fillId="0" borderId="0" xfId="0" applyFont="1" applyAlignment="1">
      <alignment horizontal="justify" vertical="top" readingOrder="1"/>
    </xf>
    <xf numFmtId="0" fontId="26" fillId="0" borderId="0" xfId="0" applyFont="1" applyAlignment="1">
      <alignment horizontal="justify" vertical="top" readingOrder="1"/>
    </xf>
    <xf numFmtId="0" fontId="25" fillId="0" borderId="0" xfId="0" applyFont="1" applyAlignment="1">
      <alignment horizontal="justify" vertical="top" readingOrder="1"/>
    </xf>
    <xf numFmtId="0" fontId="25" fillId="0" borderId="0" xfId="0" applyFont="1" applyAlignment="1">
      <alignment horizontal="left" vertical="top" readingOrder="1"/>
    </xf>
    <xf numFmtId="0" fontId="25" fillId="0" borderId="0" xfId="0" applyFont="1" applyAlignment="1">
      <alignment horizontal="left" vertical="top" readingOrder="1"/>
    </xf>
    <xf numFmtId="0" fontId="3" fillId="0" borderId="0" xfId="2"/>
    <xf numFmtId="0" fontId="25" fillId="0" borderId="0" xfId="0" applyFont="1" applyAlignment="1">
      <alignment vertical="top" readingOrder="1"/>
    </xf>
    <xf numFmtId="0" fontId="3" fillId="2" borderId="0" xfId="2" applyFill="1" applyAlignment="1">
      <alignment horizontal="justify" vertical="top"/>
    </xf>
    <xf numFmtId="0" fontId="24" fillId="0" borderId="0" xfId="0" applyFont="1" applyAlignment="1">
      <alignment horizontal="left" vertical="center" readingOrder="1"/>
    </xf>
    <xf numFmtId="0" fontId="0" fillId="12" borderId="0" xfId="0" applyFill="1"/>
    <xf numFmtId="0" fontId="4" fillId="0" borderId="0" xfId="0" applyFont="1" applyAlignment="1">
      <alignment horizontal="left" vertical="center" readingOrder="1"/>
    </xf>
    <xf numFmtId="0" fontId="12" fillId="0" borderId="0" xfId="0" applyFont="1" applyAlignment="1">
      <alignment horizontal="left" vertical="center" readingOrder="1"/>
    </xf>
    <xf numFmtId="0" fontId="8" fillId="0" borderId="0" xfId="0" applyFont="1" applyAlignment="1">
      <alignment horizontal="left" vertical="center" readingOrder="1"/>
    </xf>
    <xf numFmtId="0" fontId="12" fillId="0" borderId="0" xfId="0" applyFont="1" applyAlignment="1">
      <alignment horizontal="left" vertical="center" wrapText="1" readingOrder="1"/>
    </xf>
    <xf numFmtId="0" fontId="29" fillId="0" borderId="0" xfId="0" applyFont="1"/>
    <xf numFmtId="0" fontId="27" fillId="0" borderId="0" xfId="0" applyFont="1" applyAlignment="1">
      <alignment wrapText="1"/>
    </xf>
    <xf numFmtId="0" fontId="23" fillId="12" borderId="0" xfId="0" applyFont="1" applyFill="1"/>
    <xf numFmtId="0" fontId="8" fillId="0" borderId="0" xfId="0" applyFont="1" applyAlignment="1">
      <alignment horizontal="justify"/>
    </xf>
    <xf numFmtId="0" fontId="30" fillId="12" borderId="0" xfId="0" applyFont="1" applyFill="1"/>
    <xf numFmtId="0" fontId="12" fillId="0" borderId="0" xfId="0" applyFont="1" applyAlignment="1">
      <alignment horizontal="justify" vertical="top" wrapText="1"/>
    </xf>
    <xf numFmtId="0" fontId="27" fillId="0" borderId="0" xfId="0" applyFont="1" applyAlignment="1">
      <alignment horizontal="justify" vertical="center" wrapText="1" readingOrder="1"/>
    </xf>
    <xf numFmtId="0" fontId="31" fillId="0" borderId="0" xfId="0" applyFont="1" applyAlignment="1">
      <alignment horizontal="left" vertical="center" readingOrder="1"/>
    </xf>
    <xf numFmtId="0" fontId="27" fillId="0" borderId="0" xfId="0" applyFont="1" applyAlignment="1">
      <alignment horizontal="justify" vertical="center" wrapText="1" readingOrder="1"/>
    </xf>
    <xf numFmtId="0" fontId="27" fillId="0" borderId="0" xfId="0" applyFont="1" applyAlignment="1">
      <alignment horizontal="justify" vertical="center" readingOrder="1"/>
    </xf>
    <xf numFmtId="0" fontId="32" fillId="0" borderId="0" xfId="0" applyFont="1" applyAlignment="1">
      <alignment horizontal="justify"/>
    </xf>
    <xf numFmtId="0" fontId="29" fillId="0" borderId="0" xfId="0" applyFont="1" applyAlignment="1">
      <alignment horizontal="justify"/>
    </xf>
    <xf numFmtId="0" fontId="27" fillId="0" borderId="0" xfId="0" applyFont="1" applyAlignment="1">
      <alignment horizontal="justify"/>
    </xf>
    <xf numFmtId="0" fontId="27" fillId="0" borderId="0" xfId="0" applyFont="1" applyAlignment="1">
      <alignment horizontal="justify" wrapText="1"/>
    </xf>
    <xf numFmtId="0" fontId="27" fillId="0" borderId="0" xfId="0" applyFont="1" applyAlignment="1">
      <alignment horizontal="center"/>
    </xf>
    <xf numFmtId="0" fontId="27" fillId="0" borderId="0" xfId="0" applyFont="1" applyAlignment="1">
      <alignment horizontal="justify" wrapText="1"/>
    </xf>
    <xf numFmtId="0" fontId="27" fillId="12" borderId="0" xfId="0" applyFont="1" applyFill="1" applyAlignment="1">
      <alignment horizontal="justify"/>
    </xf>
    <xf numFmtId="0" fontId="27" fillId="12" borderId="0" xfId="0" applyFont="1" applyFill="1"/>
    <xf numFmtId="0" fontId="27" fillId="0" borderId="0" xfId="0" applyFont="1"/>
    <xf numFmtId="3" fontId="3" fillId="2" borderId="8" xfId="4" applyNumberFormat="1" applyFont="1" applyFill="1" applyBorder="1" applyAlignment="1">
      <alignment horizontal="right" vertical="top"/>
    </xf>
  </cellXfs>
  <cellStyles count="11">
    <cellStyle name="Lien hypertexte" xfId="10" builtinId="8"/>
    <cellStyle name="Milliers 2" xfId="6" xr:uid="{DF35B57A-E5C4-41D3-8B20-FF177A676086}"/>
    <cellStyle name="Milliers 3" xfId="7" xr:uid="{2A2D0E9E-E5A7-4E2E-8629-6FC59A8A1D42}"/>
    <cellStyle name="Milliers_ScatPers" xfId="4" xr:uid="{DC98E79D-914A-4D84-9CB7-C7CF34AB3AEB}"/>
    <cellStyle name="Normal" xfId="0" builtinId="0"/>
    <cellStyle name="Normal 2" xfId="2" xr:uid="{E1075F3F-8E5B-434B-88E5-6B9C8BD91635}"/>
    <cellStyle name="Normal 3 2" xfId="8" xr:uid="{9FB4FF90-5B2D-4B42-BE92-D34D0D17B540}"/>
    <cellStyle name="Normal_cat étab_1" xfId="9" xr:uid="{6438DC32-2901-4450-AC46-3C54632BF2C6}"/>
    <cellStyle name="Normal_Feuil2" xfId="5" xr:uid="{B023E8BF-7B99-4D94-8C37-B2ED9190A266}"/>
    <cellStyle name="Normal_SousCatsPerso2002-2003" xfId="3" xr:uid="{70BA9852-3B2A-4C0C-9D76-1E94583146BC}"/>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2882900</xdr:colOff>
      <xdr:row>82</xdr:row>
      <xdr:rowOff>165100</xdr:rowOff>
    </xdr:from>
    <xdr:to>
      <xdr:col>11</xdr:col>
      <xdr:colOff>12531725</xdr:colOff>
      <xdr:row>85</xdr:row>
      <xdr:rowOff>146050</xdr:rowOff>
    </xdr:to>
    <xdr:pic>
      <xdr:nvPicPr>
        <xdr:cNvPr id="2" name="Image 1" descr="C:\Users\begda\AppData\Local\Microsoft\Windows\Temporary Internet Files\Content.Word\QUEBi2c.tif">
          <a:extLst>
            <a:ext uri="{FF2B5EF4-FFF2-40B4-BE49-F238E27FC236}">
              <a16:creationId xmlns:a16="http://schemas.microsoft.com/office/drawing/2014/main" id="{B76D8C0F-BA2E-4BDF-BF4E-BC042CC841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5925" y="18462625"/>
          <a:ext cx="1733550"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61</xdr:row>
      <xdr:rowOff>11906</xdr:rowOff>
    </xdr:from>
    <xdr:to>
      <xdr:col>2</xdr:col>
      <xdr:colOff>19050</xdr:colOff>
      <xdr:row>63</xdr:row>
      <xdr:rowOff>154781</xdr:rowOff>
    </xdr:to>
    <xdr:pic>
      <xdr:nvPicPr>
        <xdr:cNvPr id="2" name="Image 1" descr="C:\Users\begda\AppData\Local\Microsoft\Windows\Temporary Internet Files\Content.Word\QUEBi2c.tif">
          <a:extLst>
            <a:ext uri="{FF2B5EF4-FFF2-40B4-BE49-F238E27FC236}">
              <a16:creationId xmlns:a16="http://schemas.microsoft.com/office/drawing/2014/main" id="{25C33F04-C195-4FB1-ADF2-9945B91342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8050" y="20357306"/>
          <a:ext cx="1733550" cy="523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228283</xdr:colOff>
      <xdr:row>132</xdr:row>
      <xdr:rowOff>55240</xdr:rowOff>
    </xdr:from>
    <xdr:to>
      <xdr:col>22</xdr:col>
      <xdr:colOff>439738</xdr:colOff>
      <xdr:row>136</xdr:row>
      <xdr:rowOff>155</xdr:rowOff>
    </xdr:to>
    <xdr:pic>
      <xdr:nvPicPr>
        <xdr:cNvPr id="2" name="Image 1" descr="C:\Users\begda\AppData\Local\Microsoft\Windows\Temporary Internet Files\Content.Word\QUEBi2c.tif">
          <a:extLst>
            <a:ext uri="{FF2B5EF4-FFF2-40B4-BE49-F238E27FC236}">
              <a16:creationId xmlns:a16="http://schemas.microsoft.com/office/drawing/2014/main" id="{D6473035-ACFD-4888-B506-764AD3C4E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56814" y="22939053"/>
          <a:ext cx="1773555" cy="4687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19</xdr:col>
      <xdr:colOff>99219</xdr:colOff>
      <xdr:row>72</xdr:row>
      <xdr:rowOff>27781</xdr:rowOff>
    </xdr:from>
    <xdr:ext cx="1798320" cy="505460"/>
    <xdr:pic>
      <xdr:nvPicPr>
        <xdr:cNvPr id="4" name="Image 3" descr="C:\Users\begda\AppData\Local\Microsoft\Windows\Temporary Internet Files\Content.Word\QUEBi2c.tif">
          <a:extLst>
            <a:ext uri="{FF2B5EF4-FFF2-40B4-BE49-F238E27FC236}">
              <a16:creationId xmlns:a16="http://schemas.microsoft.com/office/drawing/2014/main" id="{DE96DC42-C161-45AA-932A-6BB2160240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52378" y="13170376"/>
          <a:ext cx="1798320" cy="50546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42</xdr:col>
      <xdr:colOff>349248</xdr:colOff>
      <xdr:row>94</xdr:row>
      <xdr:rowOff>35720</xdr:rowOff>
    </xdr:from>
    <xdr:to>
      <xdr:col>44</xdr:col>
      <xdr:colOff>702942</xdr:colOff>
      <xdr:row>96</xdr:row>
      <xdr:rowOff>170657</xdr:rowOff>
    </xdr:to>
    <xdr:pic>
      <xdr:nvPicPr>
        <xdr:cNvPr id="2" name="Image 1" descr="C:\Users\begda\AppData\Local\Microsoft\Windows\Temporary Internet Files\Content.Word\QUEBi2c.tif">
          <a:extLst>
            <a:ext uri="{FF2B5EF4-FFF2-40B4-BE49-F238E27FC236}">
              <a16:creationId xmlns:a16="http://schemas.microsoft.com/office/drawing/2014/main" id="{140E9D00-5789-4F39-B3A3-811CFC1A6B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42468" y="16251080"/>
          <a:ext cx="1807209" cy="504507"/>
        </a:xfrm>
        <a:prstGeom prst="rect">
          <a:avLst/>
        </a:prstGeom>
        <a:noFill/>
        <a:ln>
          <a:noFill/>
        </a:ln>
      </xdr:spPr>
    </xdr:pic>
    <xdr:clientData/>
  </xdr:twoCellAnchor>
  <xdr:oneCellAnchor>
    <xdr:from>
      <xdr:col>46</xdr:col>
      <xdr:colOff>349248</xdr:colOff>
      <xdr:row>94</xdr:row>
      <xdr:rowOff>35720</xdr:rowOff>
    </xdr:from>
    <xdr:ext cx="1808162" cy="495934"/>
    <xdr:pic>
      <xdr:nvPicPr>
        <xdr:cNvPr id="3" name="Image 2" descr="C:\Users\begda\AppData\Local\Microsoft\Windows\Temporary Internet Files\Content.Word\QUEBi2c.tif">
          <a:extLst>
            <a:ext uri="{FF2B5EF4-FFF2-40B4-BE49-F238E27FC236}">
              <a16:creationId xmlns:a16="http://schemas.microsoft.com/office/drawing/2014/main" id="{0019958F-770D-44AC-B7EB-AB966624C7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10559" y="16775908"/>
          <a:ext cx="1808162" cy="495934"/>
        </a:xfrm>
        <a:prstGeom prst="rect">
          <a:avLst/>
        </a:prstGeom>
        <a:noFill/>
        <a:ln>
          <a:noFill/>
        </a:ln>
      </xdr:spPr>
    </xdr:pic>
    <xdr:clientData/>
  </xdr:oneCellAnchor>
  <xdr:oneCellAnchor>
    <xdr:from>
      <xdr:col>50</xdr:col>
      <xdr:colOff>349248</xdr:colOff>
      <xdr:row>94</xdr:row>
      <xdr:rowOff>35720</xdr:rowOff>
    </xdr:from>
    <xdr:ext cx="1804352" cy="492124"/>
    <xdr:pic>
      <xdr:nvPicPr>
        <xdr:cNvPr id="4" name="Image 3" descr="C:\Users\begda\AppData\Local\Microsoft\Windows\Temporary Internet Files\Content.Word\QUEBi2c.tif">
          <a:extLst>
            <a:ext uri="{FF2B5EF4-FFF2-40B4-BE49-F238E27FC236}">
              <a16:creationId xmlns:a16="http://schemas.microsoft.com/office/drawing/2014/main" id="{2845AF66-4681-4390-8F4D-899BAA578A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10559" y="16775908"/>
          <a:ext cx="1804352" cy="492124"/>
        </a:xfrm>
        <a:prstGeom prst="rect">
          <a:avLst/>
        </a:prstGeom>
        <a:noFill/>
        <a:ln>
          <a:noFill/>
        </a:ln>
      </xdr:spPr>
    </xdr:pic>
    <xdr:clientData/>
  </xdr:oneCellAnchor>
  <xdr:oneCellAnchor>
    <xdr:from>
      <xdr:col>54</xdr:col>
      <xdr:colOff>349248</xdr:colOff>
      <xdr:row>94</xdr:row>
      <xdr:rowOff>35720</xdr:rowOff>
    </xdr:from>
    <xdr:ext cx="1808162" cy="495934"/>
    <xdr:pic>
      <xdr:nvPicPr>
        <xdr:cNvPr id="5" name="Image 4" descr="C:\Users\begda\AppData\Local\Microsoft\Windows\Temporary Internet Files\Content.Word\QUEBi2c.tif">
          <a:extLst>
            <a:ext uri="{FF2B5EF4-FFF2-40B4-BE49-F238E27FC236}">
              <a16:creationId xmlns:a16="http://schemas.microsoft.com/office/drawing/2014/main" id="{09F104D2-0575-4B3B-BEE4-4C1E5F240F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10559" y="16775908"/>
          <a:ext cx="1808162" cy="495934"/>
        </a:xfrm>
        <a:prstGeom prst="rect">
          <a:avLst/>
        </a:prstGeom>
        <a:noFill/>
        <a:ln>
          <a:noFill/>
        </a:ln>
      </xdr:spPr>
    </xdr:pic>
    <xdr:clientData/>
  </xdr:oneCellAnchor>
  <xdr:oneCellAnchor>
    <xdr:from>
      <xdr:col>58</xdr:col>
      <xdr:colOff>349248</xdr:colOff>
      <xdr:row>94</xdr:row>
      <xdr:rowOff>35720</xdr:rowOff>
    </xdr:from>
    <xdr:ext cx="1804352" cy="492124"/>
    <xdr:pic>
      <xdr:nvPicPr>
        <xdr:cNvPr id="6" name="Image 5" descr="C:\Users\begda\AppData\Local\Microsoft\Windows\Temporary Internet Files\Content.Word\QUEBi2c.tif">
          <a:extLst>
            <a:ext uri="{FF2B5EF4-FFF2-40B4-BE49-F238E27FC236}">
              <a16:creationId xmlns:a16="http://schemas.microsoft.com/office/drawing/2014/main" id="{CD97B654-FFA1-4D53-AC9B-FC02F10835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10559" y="16775908"/>
          <a:ext cx="1804352" cy="492124"/>
        </a:xfrm>
        <a:prstGeom prst="rect">
          <a:avLst/>
        </a:prstGeom>
        <a:noFill/>
        <a:ln>
          <a:noFill/>
        </a:ln>
      </xdr:spPr>
    </xdr:pic>
    <xdr:clientData/>
  </xdr:oneCellAnchor>
  <xdr:oneCellAnchor>
    <xdr:from>
      <xdr:col>62</xdr:col>
      <xdr:colOff>349248</xdr:colOff>
      <xdr:row>94</xdr:row>
      <xdr:rowOff>35720</xdr:rowOff>
    </xdr:from>
    <xdr:ext cx="1808162" cy="495934"/>
    <xdr:pic>
      <xdr:nvPicPr>
        <xdr:cNvPr id="7" name="Image 6" descr="C:\Users\begda\AppData\Local\Microsoft\Windows\Temporary Internet Files\Content.Word\QUEBi2c.tif">
          <a:extLst>
            <a:ext uri="{FF2B5EF4-FFF2-40B4-BE49-F238E27FC236}">
              <a16:creationId xmlns:a16="http://schemas.microsoft.com/office/drawing/2014/main" id="{476A4613-C8FD-42E6-B124-FD5B2A399C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10559" y="16775908"/>
          <a:ext cx="1808162" cy="495934"/>
        </a:xfrm>
        <a:prstGeom prst="rect">
          <a:avLst/>
        </a:prstGeom>
        <a:noFill/>
        <a:ln>
          <a:noFill/>
        </a:ln>
      </xdr:spPr>
    </xdr:pic>
    <xdr:clientData/>
  </xdr:oneCellAnchor>
  <xdr:oneCellAnchor>
    <xdr:from>
      <xdr:col>66</xdr:col>
      <xdr:colOff>349248</xdr:colOff>
      <xdr:row>94</xdr:row>
      <xdr:rowOff>35720</xdr:rowOff>
    </xdr:from>
    <xdr:ext cx="1804352" cy="492124"/>
    <xdr:pic>
      <xdr:nvPicPr>
        <xdr:cNvPr id="8" name="Image 7" descr="C:\Users\begda\AppData\Local\Microsoft\Windows\Temporary Internet Files\Content.Word\QUEBi2c.tif">
          <a:extLst>
            <a:ext uri="{FF2B5EF4-FFF2-40B4-BE49-F238E27FC236}">
              <a16:creationId xmlns:a16="http://schemas.microsoft.com/office/drawing/2014/main" id="{CCDF59B7-4C39-47A3-80C0-A35A891239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10559" y="16775908"/>
          <a:ext cx="1804352" cy="492124"/>
        </a:xfrm>
        <a:prstGeom prst="rect">
          <a:avLst/>
        </a:prstGeom>
        <a:noFill/>
        <a:ln>
          <a:noFill/>
        </a:ln>
      </xdr:spPr>
    </xdr:pic>
    <xdr:clientData/>
  </xdr:oneCellAnchor>
  <xdr:oneCellAnchor>
    <xdr:from>
      <xdr:col>70</xdr:col>
      <xdr:colOff>349248</xdr:colOff>
      <xdr:row>94</xdr:row>
      <xdr:rowOff>35720</xdr:rowOff>
    </xdr:from>
    <xdr:ext cx="1808162" cy="495934"/>
    <xdr:pic>
      <xdr:nvPicPr>
        <xdr:cNvPr id="9" name="Image 8" descr="C:\Users\begda\AppData\Local\Microsoft\Windows\Temporary Internet Files\Content.Word\QUEBi2c.tif">
          <a:extLst>
            <a:ext uri="{FF2B5EF4-FFF2-40B4-BE49-F238E27FC236}">
              <a16:creationId xmlns:a16="http://schemas.microsoft.com/office/drawing/2014/main" id="{C6F15336-81E9-4289-AFFC-F1A56468E0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10559" y="16775908"/>
          <a:ext cx="1808162" cy="495934"/>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26</xdr:col>
      <xdr:colOff>17780</xdr:colOff>
      <xdr:row>11</xdr:row>
      <xdr:rowOff>498475</xdr:rowOff>
    </xdr:from>
    <xdr:to>
      <xdr:col>28</xdr:col>
      <xdr:colOff>240665</xdr:colOff>
      <xdr:row>13</xdr:row>
      <xdr:rowOff>167640</xdr:rowOff>
    </xdr:to>
    <xdr:pic>
      <xdr:nvPicPr>
        <xdr:cNvPr id="2" name="Image 1" descr="C:\Users\begda\AppData\Local\Microsoft\Windows\Temporary Internet Files\Content.Word\QUEBi2c.tif">
          <a:extLst>
            <a:ext uri="{FF2B5EF4-FFF2-40B4-BE49-F238E27FC236}">
              <a16:creationId xmlns:a16="http://schemas.microsoft.com/office/drawing/2014/main" id="{44FC0093-A7FE-47B0-8170-9184FFE69E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87705" y="4127500"/>
          <a:ext cx="1804035" cy="5168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56</xdr:col>
      <xdr:colOff>734611</xdr:colOff>
      <xdr:row>32</xdr:row>
      <xdr:rowOff>59456</xdr:rowOff>
    </xdr:from>
    <xdr:ext cx="1771604" cy="486363"/>
    <xdr:pic>
      <xdr:nvPicPr>
        <xdr:cNvPr id="8" name="Image 7" descr="C:\Users\begda\AppData\Local\Microsoft\Windows\Temporary Internet Files\Content.Word\QUEBi2c.tif">
          <a:extLst>
            <a:ext uri="{FF2B5EF4-FFF2-40B4-BE49-F238E27FC236}">
              <a16:creationId xmlns:a16="http://schemas.microsoft.com/office/drawing/2014/main" id="{45A40B73-8C30-49C5-82F5-43BC85E0BB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64204" y="10509334"/>
          <a:ext cx="1771604" cy="486363"/>
        </a:xfrm>
        <a:prstGeom prst="rect">
          <a:avLst/>
        </a:prstGeom>
        <a:noFill/>
        <a:ln>
          <a:noFill/>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2.publicationsduquebec.gouv.qc.ca/dynamicSearch/telecharge.php?type=2&amp;file=/S_4_2/S4_2.html" TargetMode="External"/><Relationship Id="rId2" Type="http://schemas.openxmlformats.org/officeDocument/2006/relationships/hyperlink" Target="http://www2.publicationsduquebec.gouv.qc.ca/dynamicSearch/telecharge.php?type=2&amp;file=/S_4_2/S4_2.html" TargetMode="External"/><Relationship Id="rId1" Type="http://schemas.openxmlformats.org/officeDocument/2006/relationships/hyperlink" Target="http://www2.publicationsduquebec.gouv.qc.ca/dynamicSearch/telecharge.php?type=2&amp;file=/S_4_2/S4_2.html" TargetMode="External"/><Relationship Id="rId5" Type="http://schemas.openxmlformats.org/officeDocument/2006/relationships/printerSettings" Target="../printerSettings/printerSettings7.bin"/><Relationship Id="rId4" Type="http://schemas.openxmlformats.org/officeDocument/2006/relationships/hyperlink" Target="http://www2.publicationsduquebec.gouv.qc.ca/dynamicSearch/telecharge.php?type=2&amp;file=/S_4_2/S4_2.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07DD6-C2A6-4AD6-B3EF-86560CB338EA}">
  <dimension ref="A1:C90"/>
  <sheetViews>
    <sheetView tabSelected="1" workbookViewId="0"/>
  </sheetViews>
  <sheetFormatPr baseColWidth="10" defaultColWidth="190.85546875" defaultRowHeight="14.25" x14ac:dyDescent="0.2"/>
  <cols>
    <col min="1" max="1" width="75.42578125" style="320" customWidth="1"/>
    <col min="2" max="2" width="59" style="338" customWidth="1"/>
    <col min="3" max="3" width="73.28515625" style="338" customWidth="1"/>
    <col min="4" max="4" width="75.42578125" style="67" customWidth="1"/>
    <col min="5" max="5" width="37.28515625" style="67" customWidth="1"/>
    <col min="6" max="6" width="14" style="67" customWidth="1"/>
    <col min="7" max="7" width="10.42578125" style="67" customWidth="1"/>
    <col min="8" max="8" width="39.5703125" style="67" customWidth="1"/>
    <col min="9" max="9" width="58.5703125" style="67" customWidth="1"/>
    <col min="10" max="11" width="39.5703125" style="67" customWidth="1"/>
    <col min="12" max="16384" width="190.85546875" style="67"/>
  </cols>
  <sheetData>
    <row r="1" spans="1:3" ht="15" customHeight="1" x14ac:dyDescent="0.2">
      <c r="B1" s="320"/>
      <c r="C1" s="320"/>
    </row>
    <row r="2" spans="1:3" s="321" customFormat="1" ht="24" customHeight="1" x14ac:dyDescent="0.25">
      <c r="A2" s="321" t="s">
        <v>215</v>
      </c>
    </row>
    <row r="3" spans="1:3" ht="15" customHeight="1" x14ac:dyDescent="0.2">
      <c r="A3" s="322" t="s">
        <v>216</v>
      </c>
      <c r="B3" s="320"/>
      <c r="C3" s="320"/>
    </row>
    <row r="4" spans="1:3" ht="29.25" customHeight="1" x14ac:dyDescent="0.2">
      <c r="A4" s="323" t="s">
        <v>217</v>
      </c>
      <c r="B4" s="323"/>
      <c r="C4" s="323"/>
    </row>
    <row r="5" spans="1:3" x14ac:dyDescent="0.2">
      <c r="A5" s="323"/>
      <c r="B5" s="323"/>
      <c r="C5" s="323"/>
    </row>
    <row r="6" spans="1:3" ht="15" customHeight="1" x14ac:dyDescent="0.2">
      <c r="A6" s="324"/>
      <c r="B6" s="320"/>
      <c r="C6" s="320"/>
    </row>
    <row r="7" spans="1:3" ht="15" customHeight="1" x14ac:dyDescent="0.2">
      <c r="A7" s="322" t="s">
        <v>218</v>
      </c>
      <c r="B7" s="320"/>
      <c r="C7" s="320"/>
    </row>
    <row r="8" spans="1:3" ht="57" customHeight="1" x14ac:dyDescent="0.2">
      <c r="A8" s="323" t="s">
        <v>219</v>
      </c>
      <c r="B8" s="323"/>
      <c r="C8" s="323"/>
    </row>
    <row r="9" spans="1:3" ht="15" customHeight="1" x14ac:dyDescent="0.2">
      <c r="A9" s="324"/>
      <c r="B9" s="320"/>
      <c r="C9" s="320"/>
    </row>
    <row r="10" spans="1:3" ht="61.5" customHeight="1" x14ac:dyDescent="0.2">
      <c r="A10" s="325" t="s">
        <v>220</v>
      </c>
      <c r="B10" s="325"/>
      <c r="C10" s="325"/>
    </row>
    <row r="11" spans="1:3" ht="15" customHeight="1" x14ac:dyDescent="0.2">
      <c r="A11" s="326"/>
      <c r="B11" s="320"/>
      <c r="C11" s="320"/>
    </row>
    <row r="12" spans="1:3" ht="44.25" customHeight="1" x14ac:dyDescent="0.2">
      <c r="A12" s="327" t="s">
        <v>221</v>
      </c>
      <c r="B12" s="327"/>
      <c r="C12" s="327"/>
    </row>
    <row r="13" spans="1:3" ht="15" customHeight="1" x14ac:dyDescent="0.2">
      <c r="A13" s="324"/>
      <c r="B13" s="320"/>
      <c r="C13" s="320"/>
    </row>
    <row r="14" spans="1:3" ht="48.75" customHeight="1" x14ac:dyDescent="0.2">
      <c r="A14" s="328" t="s">
        <v>222</v>
      </c>
      <c r="B14" s="328"/>
      <c r="C14" s="328"/>
    </row>
    <row r="15" spans="1:3" ht="15" customHeight="1" x14ac:dyDescent="0.2">
      <c r="A15" s="329"/>
      <c r="B15" s="320"/>
      <c r="C15" s="320"/>
    </row>
    <row r="16" spans="1:3" s="330" customFormat="1" ht="36" customHeight="1" x14ac:dyDescent="0.2">
      <c r="A16" s="328" t="s">
        <v>223</v>
      </c>
      <c r="B16" s="328"/>
      <c r="C16" s="328"/>
    </row>
    <row r="17" spans="1:3" ht="15" customHeight="1" x14ac:dyDescent="0.2">
      <c r="A17" s="329"/>
      <c r="B17" s="320"/>
      <c r="C17" s="320"/>
    </row>
    <row r="18" spans="1:3" ht="15" customHeight="1" x14ac:dyDescent="0.2">
      <c r="A18" s="331" t="s">
        <v>224</v>
      </c>
      <c r="B18" s="331"/>
      <c r="C18" s="331"/>
    </row>
    <row r="19" spans="1:3" ht="15" customHeight="1" x14ac:dyDescent="0.2">
      <c r="A19" s="332"/>
      <c r="B19" s="320"/>
      <c r="C19" s="320"/>
    </row>
    <row r="20" spans="1:3" ht="48.75" customHeight="1" x14ac:dyDescent="0.2">
      <c r="A20" s="331" t="s">
        <v>225</v>
      </c>
      <c r="B20" s="331"/>
      <c r="C20" s="331"/>
    </row>
    <row r="21" spans="1:3" ht="15" customHeight="1" x14ac:dyDescent="0.2">
      <c r="A21" s="324"/>
      <c r="B21" s="320"/>
      <c r="C21" s="320"/>
    </row>
    <row r="22" spans="1:3" ht="44.25" customHeight="1" x14ac:dyDescent="0.2">
      <c r="A22" s="331" t="s">
        <v>226</v>
      </c>
      <c r="B22" s="331"/>
      <c r="C22" s="331"/>
    </row>
    <row r="23" spans="1:3" ht="15" customHeight="1" x14ac:dyDescent="0.2">
      <c r="A23" s="333" t="s">
        <v>227</v>
      </c>
      <c r="B23" s="333"/>
      <c r="C23" s="333"/>
    </row>
    <row r="24" spans="1:3" ht="40.5" customHeight="1" x14ac:dyDescent="0.2">
      <c r="A24" s="333"/>
      <c r="B24" s="333"/>
      <c r="C24" s="333"/>
    </row>
    <row r="25" spans="1:3" ht="27.75" customHeight="1" x14ac:dyDescent="0.2">
      <c r="A25" s="333" t="s">
        <v>228</v>
      </c>
      <c r="B25" s="333"/>
      <c r="C25" s="333"/>
    </row>
    <row r="26" spans="1:3" ht="21" customHeight="1" x14ac:dyDescent="0.2">
      <c r="A26" s="324"/>
      <c r="B26" s="324"/>
      <c r="C26" s="324"/>
    </row>
    <row r="27" spans="1:3" ht="15" customHeight="1" x14ac:dyDescent="0.2">
      <c r="A27" s="331" t="s">
        <v>229</v>
      </c>
      <c r="B27" s="331"/>
      <c r="C27" s="331"/>
    </row>
    <row r="28" spans="1:3" ht="9.75" customHeight="1" x14ac:dyDescent="0.2">
      <c r="A28" s="331"/>
      <c r="B28" s="331"/>
      <c r="C28" s="331"/>
    </row>
    <row r="29" spans="1:3" ht="15" customHeight="1" x14ac:dyDescent="0.2">
      <c r="A29" s="334" t="s">
        <v>230</v>
      </c>
      <c r="B29" s="334"/>
      <c r="C29" s="334"/>
    </row>
    <row r="30" spans="1:3" ht="15" customHeight="1" x14ac:dyDescent="0.2">
      <c r="A30" s="334" t="s">
        <v>231</v>
      </c>
      <c r="B30" s="334"/>
      <c r="C30" s="334"/>
    </row>
    <row r="31" spans="1:3" ht="15" customHeight="1" x14ac:dyDescent="0.2">
      <c r="A31" s="334" t="s">
        <v>232</v>
      </c>
      <c r="B31" s="334"/>
      <c r="C31" s="334"/>
    </row>
    <row r="32" spans="1:3" s="336" customFormat="1" ht="15" customHeight="1" x14ac:dyDescent="0.2">
      <c r="A32" s="335" t="s">
        <v>233</v>
      </c>
      <c r="B32" s="335"/>
      <c r="C32" s="335"/>
    </row>
    <row r="33" spans="1:3" ht="15" customHeight="1" x14ac:dyDescent="0.2">
      <c r="A33" s="324"/>
      <c r="B33" s="320"/>
      <c r="C33" s="320"/>
    </row>
    <row r="34" spans="1:3" ht="15" customHeight="1" x14ac:dyDescent="0.2">
      <c r="A34" s="322" t="s">
        <v>234</v>
      </c>
      <c r="B34" s="320"/>
      <c r="C34" s="320"/>
    </row>
    <row r="35" spans="1:3" ht="15" customHeight="1" x14ac:dyDescent="0.2">
      <c r="A35" s="337" t="s">
        <v>235</v>
      </c>
      <c r="B35" s="337"/>
      <c r="C35" s="337"/>
    </row>
    <row r="36" spans="1:3" ht="15" customHeight="1" x14ac:dyDescent="0.2">
      <c r="A36" s="324" t="s">
        <v>236</v>
      </c>
      <c r="B36" s="320"/>
      <c r="C36" s="320"/>
    </row>
    <row r="37" spans="1:3" ht="15" customHeight="1" x14ac:dyDescent="0.2">
      <c r="A37" s="324" t="s">
        <v>237</v>
      </c>
      <c r="B37" s="320"/>
      <c r="C37" s="320"/>
    </row>
    <row r="38" spans="1:3" ht="15" customHeight="1" x14ac:dyDescent="0.2">
      <c r="A38" s="324" t="s">
        <v>238</v>
      </c>
      <c r="B38" s="320"/>
      <c r="C38" s="320"/>
    </row>
    <row r="39" spans="1:3" ht="15" customHeight="1" x14ac:dyDescent="0.2">
      <c r="A39" s="324" t="s">
        <v>239</v>
      </c>
      <c r="B39" s="320"/>
      <c r="C39" s="320"/>
    </row>
    <row r="40" spans="1:3" ht="15" customHeight="1" x14ac:dyDescent="0.2">
      <c r="A40" s="324" t="s">
        <v>236</v>
      </c>
      <c r="B40" s="320"/>
      <c r="C40" s="320"/>
    </row>
    <row r="41" spans="1:3" ht="15" customHeight="1" x14ac:dyDescent="0.2">
      <c r="A41" s="324" t="s">
        <v>237</v>
      </c>
      <c r="B41" s="320"/>
      <c r="C41" s="320"/>
    </row>
    <row r="42" spans="1:3" ht="15" customHeight="1" x14ac:dyDescent="0.2">
      <c r="A42" s="324" t="s">
        <v>238</v>
      </c>
      <c r="B42" s="320"/>
      <c r="C42" s="320"/>
    </row>
    <row r="43" spans="1:3" ht="15" customHeight="1" x14ac:dyDescent="0.2">
      <c r="A43" s="324" t="s">
        <v>240</v>
      </c>
      <c r="B43" s="320"/>
      <c r="C43" s="320"/>
    </row>
    <row r="44" spans="1:3" x14ac:dyDescent="0.2">
      <c r="A44" s="324" t="s">
        <v>237</v>
      </c>
      <c r="B44" s="320"/>
      <c r="C44" s="320"/>
    </row>
    <row r="45" spans="1:3" x14ac:dyDescent="0.2">
      <c r="A45" s="324" t="s">
        <v>238</v>
      </c>
      <c r="B45" s="320"/>
      <c r="C45" s="320"/>
    </row>
    <row r="46" spans="1:3" x14ac:dyDescent="0.2">
      <c r="A46" s="334" t="s">
        <v>281</v>
      </c>
      <c r="B46" s="334"/>
      <c r="C46" s="334"/>
    </row>
    <row r="47" spans="1:3" x14ac:dyDescent="0.2">
      <c r="A47" s="324" t="s">
        <v>236</v>
      </c>
      <c r="B47" s="320"/>
      <c r="C47" s="320"/>
    </row>
    <row r="48" spans="1:3" x14ac:dyDescent="0.2">
      <c r="A48" s="324" t="s">
        <v>237</v>
      </c>
      <c r="B48" s="320"/>
      <c r="C48" s="320"/>
    </row>
    <row r="49" spans="1:3" x14ac:dyDescent="0.2">
      <c r="A49" s="324" t="s">
        <v>238</v>
      </c>
      <c r="B49" s="320"/>
      <c r="C49" s="320"/>
    </row>
    <row r="50" spans="1:3" x14ac:dyDescent="0.2">
      <c r="A50" s="334" t="s">
        <v>282</v>
      </c>
      <c r="B50" s="334"/>
      <c r="C50" s="334"/>
    </row>
    <row r="51" spans="1:3" x14ac:dyDescent="0.2">
      <c r="A51" s="324" t="s">
        <v>236</v>
      </c>
      <c r="B51" s="320"/>
      <c r="C51" s="320"/>
    </row>
    <row r="52" spans="1:3" x14ac:dyDescent="0.2">
      <c r="A52" s="324" t="s">
        <v>237</v>
      </c>
      <c r="B52" s="320"/>
      <c r="C52" s="320"/>
    </row>
    <row r="53" spans="1:3" x14ac:dyDescent="0.2">
      <c r="A53" s="324" t="s">
        <v>238</v>
      </c>
      <c r="B53" s="320"/>
      <c r="C53" s="320"/>
    </row>
    <row r="54" spans="1:3" x14ac:dyDescent="0.2">
      <c r="A54" s="334" t="s">
        <v>241</v>
      </c>
      <c r="B54" s="334"/>
      <c r="C54" s="334"/>
    </row>
    <row r="55" spans="1:3" x14ac:dyDescent="0.2">
      <c r="A55" s="324" t="s">
        <v>242</v>
      </c>
      <c r="B55" s="320"/>
      <c r="C55" s="320"/>
    </row>
    <row r="56" spans="1:3" x14ac:dyDescent="0.2">
      <c r="A56" s="324" t="s">
        <v>243</v>
      </c>
      <c r="B56" s="320"/>
      <c r="C56" s="320"/>
    </row>
    <row r="57" spans="1:3" x14ac:dyDescent="0.2">
      <c r="A57" s="324" t="s">
        <v>244</v>
      </c>
      <c r="B57" s="320"/>
      <c r="C57" s="320"/>
    </row>
    <row r="58" spans="1:3" x14ac:dyDescent="0.2">
      <c r="A58" s="329" t="s">
        <v>245</v>
      </c>
      <c r="B58" s="320"/>
      <c r="C58" s="320"/>
    </row>
    <row r="59" spans="1:3" x14ac:dyDescent="0.2">
      <c r="A59" s="329"/>
      <c r="B59" s="320"/>
      <c r="C59" s="320"/>
    </row>
    <row r="60" spans="1:3" x14ac:dyDescent="0.2">
      <c r="A60" s="329"/>
      <c r="B60" s="320"/>
      <c r="C60" s="320"/>
    </row>
    <row r="61" spans="1:3" x14ac:dyDescent="0.2">
      <c r="A61" s="329"/>
      <c r="B61" s="320"/>
      <c r="C61" s="320"/>
    </row>
    <row r="62" spans="1:3" x14ac:dyDescent="0.2">
      <c r="A62" s="329"/>
      <c r="B62" s="320"/>
      <c r="C62" s="320"/>
    </row>
    <row r="63" spans="1:3" x14ac:dyDescent="0.2">
      <c r="A63" s="329"/>
      <c r="B63" s="320"/>
      <c r="C63" s="320"/>
    </row>
    <row r="64" spans="1:3" x14ac:dyDescent="0.2">
      <c r="A64" s="329"/>
      <c r="B64" s="320"/>
      <c r="C64" s="320"/>
    </row>
    <row r="65" spans="1:3" x14ac:dyDescent="0.2">
      <c r="A65" s="329"/>
      <c r="B65" s="320"/>
      <c r="C65" s="320"/>
    </row>
    <row r="66" spans="1:3" x14ac:dyDescent="0.2">
      <c r="A66" s="329"/>
      <c r="B66" s="320"/>
      <c r="C66" s="320"/>
    </row>
    <row r="67" spans="1:3" x14ac:dyDescent="0.2">
      <c r="A67" s="329"/>
      <c r="B67" s="320"/>
      <c r="C67" s="320"/>
    </row>
    <row r="68" spans="1:3" x14ac:dyDescent="0.2">
      <c r="A68" s="329"/>
      <c r="B68" s="320"/>
      <c r="C68" s="320"/>
    </row>
    <row r="69" spans="1:3" x14ac:dyDescent="0.2">
      <c r="A69" s="329"/>
      <c r="B69" s="320"/>
      <c r="C69" s="320"/>
    </row>
    <row r="70" spans="1:3" x14ac:dyDescent="0.2">
      <c r="A70" s="329"/>
      <c r="B70" s="320"/>
      <c r="C70" s="320"/>
    </row>
    <row r="71" spans="1:3" x14ac:dyDescent="0.2">
      <c r="A71" s="329"/>
      <c r="B71" s="320"/>
      <c r="C71" s="320"/>
    </row>
    <row r="72" spans="1:3" x14ac:dyDescent="0.2">
      <c r="A72" s="329"/>
      <c r="B72" s="320"/>
      <c r="C72" s="320"/>
    </row>
    <row r="73" spans="1:3" x14ac:dyDescent="0.2">
      <c r="A73" s="329"/>
      <c r="B73" s="320"/>
      <c r="C73" s="320"/>
    </row>
    <row r="74" spans="1:3" x14ac:dyDescent="0.2">
      <c r="A74" s="329"/>
      <c r="B74" s="320"/>
      <c r="C74" s="320"/>
    </row>
    <row r="75" spans="1:3" x14ac:dyDescent="0.2">
      <c r="A75" s="329"/>
      <c r="B75" s="320"/>
      <c r="C75" s="320"/>
    </row>
    <row r="76" spans="1:3" x14ac:dyDescent="0.2">
      <c r="A76" s="329"/>
      <c r="B76" s="320"/>
      <c r="C76" s="320"/>
    </row>
    <row r="77" spans="1:3" x14ac:dyDescent="0.2">
      <c r="A77" s="329"/>
      <c r="B77" s="320"/>
      <c r="C77" s="320"/>
    </row>
    <row r="78" spans="1:3" x14ac:dyDescent="0.2">
      <c r="A78" s="329"/>
      <c r="B78" s="320"/>
      <c r="C78" s="320"/>
    </row>
    <row r="79" spans="1:3" x14ac:dyDescent="0.2">
      <c r="A79" s="329"/>
      <c r="B79" s="320"/>
      <c r="C79" s="320"/>
    </row>
    <row r="80" spans="1:3" x14ac:dyDescent="0.2">
      <c r="A80" s="329"/>
      <c r="B80" s="320"/>
      <c r="C80" s="320"/>
    </row>
    <row r="81" spans="1:3" x14ac:dyDescent="0.2">
      <c r="A81" s="329"/>
      <c r="B81" s="320"/>
      <c r="C81" s="320"/>
    </row>
    <row r="82" spans="1:3" x14ac:dyDescent="0.2">
      <c r="A82" s="329"/>
      <c r="B82" s="320"/>
      <c r="C82" s="320"/>
    </row>
    <row r="83" spans="1:3" x14ac:dyDescent="0.2">
      <c r="A83" s="329"/>
      <c r="B83" s="320"/>
      <c r="C83" s="320"/>
    </row>
    <row r="90" spans="1:3" ht="45.75" customHeight="1" x14ac:dyDescent="0.2"/>
  </sheetData>
  <mergeCells count="19">
    <mergeCell ref="A27:C28"/>
    <mergeCell ref="A29:C29"/>
    <mergeCell ref="A30:C30"/>
    <mergeCell ref="A31:C31"/>
    <mergeCell ref="A46:C46"/>
    <mergeCell ref="A54:C54"/>
    <mergeCell ref="A50:C50"/>
    <mergeCell ref="A16:C16"/>
    <mergeCell ref="A18:C18"/>
    <mergeCell ref="A20:C20"/>
    <mergeCell ref="A22:C22"/>
    <mergeCell ref="A23:C24"/>
    <mergeCell ref="A25:C25"/>
    <mergeCell ref="A4:C4"/>
    <mergeCell ref="A5:C5"/>
    <mergeCell ref="A8:C8"/>
    <mergeCell ref="A10:C10"/>
    <mergeCell ref="A12:C12"/>
    <mergeCell ref="A14:C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1A27-7148-4178-A330-18EFDFA9CF22}">
  <dimension ref="A1:G59"/>
  <sheetViews>
    <sheetView zoomScale="80" zoomScaleNormal="80" workbookViewId="0"/>
  </sheetViews>
  <sheetFormatPr baseColWidth="10" defaultRowHeight="15" x14ac:dyDescent="0.25"/>
  <cols>
    <col min="1" max="1" width="164.5703125" style="363" customWidth="1"/>
    <col min="2" max="2" width="27.140625" customWidth="1"/>
    <col min="14" max="14" width="16.85546875" customWidth="1"/>
  </cols>
  <sheetData>
    <row r="1" spans="1:7" x14ac:dyDescent="0.25">
      <c r="A1" s="339" t="s">
        <v>246</v>
      </c>
      <c r="B1" s="340"/>
      <c r="C1" s="340"/>
      <c r="D1" s="340"/>
      <c r="E1" s="340"/>
      <c r="F1" s="340"/>
      <c r="G1" s="340"/>
    </row>
    <row r="2" spans="1:7" x14ac:dyDescent="0.25">
      <c r="A2" s="339"/>
      <c r="B2" s="340"/>
      <c r="C2" s="340"/>
      <c r="D2" s="340"/>
      <c r="E2" s="340"/>
      <c r="F2" s="340"/>
      <c r="G2" s="340"/>
    </row>
    <row r="3" spans="1:7" ht="15.75" x14ac:dyDescent="0.25">
      <c r="A3" s="341" t="s">
        <v>247</v>
      </c>
      <c r="B3" s="340"/>
      <c r="C3" s="340"/>
      <c r="D3" s="340"/>
      <c r="E3" s="340"/>
      <c r="F3" s="340"/>
      <c r="G3" s="340"/>
    </row>
    <row r="4" spans="1:7" x14ac:dyDescent="0.25">
      <c r="A4" s="342" t="s">
        <v>248</v>
      </c>
      <c r="B4" s="340"/>
      <c r="C4" s="340"/>
      <c r="D4" s="340"/>
      <c r="E4" s="340"/>
      <c r="F4" s="340"/>
      <c r="G4" s="340"/>
    </row>
    <row r="5" spans="1:7" x14ac:dyDescent="0.25">
      <c r="A5" s="342"/>
      <c r="B5" s="340"/>
      <c r="C5" s="340"/>
      <c r="D5" s="340"/>
      <c r="E5" s="340"/>
      <c r="F5" s="340"/>
      <c r="G5" s="340"/>
    </row>
    <row r="6" spans="1:7" x14ac:dyDescent="0.25">
      <c r="A6" s="343" t="s">
        <v>249</v>
      </c>
      <c r="B6" s="340"/>
      <c r="C6" s="340"/>
      <c r="D6" s="340"/>
      <c r="E6" s="340"/>
      <c r="F6" s="340"/>
      <c r="G6" s="340"/>
    </row>
    <row r="7" spans="1:7" ht="171" x14ac:dyDescent="0.25">
      <c r="A7" s="344" t="s">
        <v>250</v>
      </c>
      <c r="B7" s="340"/>
      <c r="C7" s="340"/>
      <c r="D7" s="340"/>
      <c r="E7" s="340"/>
      <c r="F7" s="340"/>
      <c r="G7" s="340"/>
    </row>
    <row r="8" spans="1:7" x14ac:dyDescent="0.25">
      <c r="A8" s="344"/>
      <c r="B8" s="340"/>
      <c r="C8" s="340"/>
      <c r="D8" s="340"/>
      <c r="E8" s="340"/>
      <c r="F8" s="340"/>
      <c r="G8" s="340"/>
    </row>
    <row r="9" spans="1:7" x14ac:dyDescent="0.25">
      <c r="A9" s="345" t="s">
        <v>251</v>
      </c>
      <c r="B9" s="340"/>
      <c r="C9" s="340"/>
      <c r="D9" s="340"/>
      <c r="E9" s="340"/>
      <c r="F9" s="340"/>
      <c r="G9" s="340"/>
    </row>
    <row r="10" spans="1:7" ht="43.5" x14ac:dyDescent="0.25">
      <c r="A10" s="346" t="s">
        <v>252</v>
      </c>
      <c r="B10" s="340"/>
      <c r="C10" s="340"/>
      <c r="D10" s="340"/>
      <c r="E10" s="340"/>
      <c r="F10" s="340"/>
      <c r="G10" s="340"/>
    </row>
    <row r="11" spans="1:7" x14ac:dyDescent="0.25">
      <c r="A11" s="339"/>
      <c r="B11" s="340"/>
      <c r="C11" s="340"/>
      <c r="D11" s="340"/>
      <c r="E11" s="340"/>
      <c r="F11" s="340"/>
      <c r="G11" s="340"/>
    </row>
    <row r="12" spans="1:7" ht="15.75" x14ac:dyDescent="0.25">
      <c r="A12" s="341" t="s">
        <v>253</v>
      </c>
      <c r="B12" s="347"/>
      <c r="C12" s="340"/>
      <c r="D12" s="340"/>
      <c r="E12" s="340"/>
      <c r="F12" s="340"/>
      <c r="G12" s="340"/>
    </row>
    <row r="13" spans="1:7" x14ac:dyDescent="0.25">
      <c r="A13" s="348" t="s">
        <v>254</v>
      </c>
      <c r="B13" s="349"/>
      <c r="C13" s="340"/>
      <c r="D13" s="340"/>
      <c r="E13" s="340"/>
      <c r="F13" s="340"/>
      <c r="G13" s="340"/>
    </row>
    <row r="14" spans="1:7" ht="32.25" customHeight="1" x14ac:dyDescent="0.25">
      <c r="A14" s="350" t="s">
        <v>255</v>
      </c>
      <c r="B14" s="350"/>
      <c r="C14" s="340"/>
      <c r="D14" s="340"/>
      <c r="E14" s="340"/>
      <c r="F14" s="340"/>
      <c r="G14" s="340"/>
    </row>
    <row r="15" spans="1:7" ht="15" customHeight="1" x14ac:dyDescent="0.25">
      <c r="A15" s="351"/>
      <c r="B15" s="351"/>
      <c r="C15" s="340"/>
      <c r="D15" s="340"/>
      <c r="E15" s="340"/>
      <c r="F15" s="340"/>
      <c r="G15" s="340"/>
    </row>
    <row r="16" spans="1:7" ht="15" customHeight="1" x14ac:dyDescent="0.25">
      <c r="A16" s="352" t="s">
        <v>256</v>
      </c>
      <c r="B16" s="340"/>
      <c r="C16" s="340"/>
      <c r="D16" s="340"/>
      <c r="E16" s="340"/>
      <c r="F16" s="340"/>
      <c r="G16" s="340"/>
    </row>
    <row r="17" spans="1:7" ht="87.75" customHeight="1" x14ac:dyDescent="0.25">
      <c r="A17" s="353" t="s">
        <v>257</v>
      </c>
      <c r="B17" s="353"/>
      <c r="C17" s="340"/>
      <c r="D17" s="340"/>
      <c r="E17" s="340"/>
      <c r="F17" s="340"/>
      <c r="G17" s="340"/>
    </row>
    <row r="18" spans="1:7" x14ac:dyDescent="0.25">
      <c r="A18" s="354"/>
      <c r="B18" s="340"/>
      <c r="C18" s="340"/>
      <c r="D18" s="340"/>
      <c r="E18" s="340"/>
      <c r="F18" s="340"/>
      <c r="G18" s="340"/>
    </row>
    <row r="19" spans="1:7" ht="15.75" x14ac:dyDescent="0.25">
      <c r="A19" s="355" t="s">
        <v>258</v>
      </c>
      <c r="B19" s="340"/>
      <c r="C19" s="340"/>
      <c r="D19" s="340"/>
      <c r="E19" s="340"/>
      <c r="F19" s="340"/>
      <c r="G19" s="340"/>
    </row>
    <row r="20" spans="1:7" x14ac:dyDescent="0.25">
      <c r="A20" s="356" t="s">
        <v>259</v>
      </c>
      <c r="B20" s="340"/>
      <c r="C20" s="340"/>
      <c r="D20" s="340"/>
      <c r="E20" s="340"/>
      <c r="F20" s="340"/>
      <c r="G20" s="340"/>
    </row>
    <row r="21" spans="1:7" ht="63.75" customHeight="1" x14ac:dyDescent="0.25">
      <c r="A21" s="353" t="s">
        <v>260</v>
      </c>
      <c r="B21" s="353"/>
      <c r="C21" s="340"/>
      <c r="D21" s="340"/>
      <c r="E21" s="340"/>
      <c r="F21" s="340"/>
      <c r="G21" s="340"/>
    </row>
    <row r="22" spans="1:7" x14ac:dyDescent="0.25">
      <c r="A22" s="357"/>
      <c r="B22" s="340"/>
      <c r="C22" s="340"/>
      <c r="D22" s="340"/>
      <c r="E22" s="340"/>
      <c r="F22" s="340"/>
      <c r="G22" s="340"/>
    </row>
    <row r="23" spans="1:7" ht="15.75" x14ac:dyDescent="0.25">
      <c r="A23" s="355" t="s">
        <v>261</v>
      </c>
      <c r="B23" s="340"/>
      <c r="C23" s="340"/>
      <c r="D23" s="340"/>
      <c r="E23" s="340"/>
      <c r="F23" s="340"/>
      <c r="G23" s="340"/>
    </row>
    <row r="24" spans="1:7" x14ac:dyDescent="0.25">
      <c r="A24" s="357" t="s">
        <v>262</v>
      </c>
      <c r="B24" s="340"/>
      <c r="C24" s="340"/>
      <c r="D24" s="340"/>
      <c r="E24" s="340"/>
      <c r="F24" s="340"/>
      <c r="G24" s="340"/>
    </row>
    <row r="25" spans="1:7" ht="27.75" customHeight="1" x14ac:dyDescent="0.25">
      <c r="A25" s="358" t="s">
        <v>263</v>
      </c>
      <c r="B25" s="358"/>
      <c r="C25" s="340"/>
      <c r="D25" s="340"/>
      <c r="E25" s="340"/>
      <c r="F25" s="340"/>
      <c r="G25" s="340"/>
    </row>
    <row r="26" spans="1:7" x14ac:dyDescent="0.25">
      <c r="A26" s="358" t="s">
        <v>264</v>
      </c>
      <c r="B26" s="358"/>
      <c r="C26" s="340"/>
      <c r="D26" s="340"/>
      <c r="E26" s="340"/>
      <c r="F26" s="340"/>
      <c r="G26" s="340"/>
    </row>
    <row r="27" spans="1:7" x14ac:dyDescent="0.25">
      <c r="A27" s="358" t="s">
        <v>265</v>
      </c>
      <c r="B27" s="358"/>
      <c r="C27" s="340"/>
      <c r="D27" s="340"/>
      <c r="E27" s="340"/>
      <c r="F27" s="340"/>
      <c r="G27" s="340"/>
    </row>
    <row r="28" spans="1:7" x14ac:dyDescent="0.25">
      <c r="A28" s="358" t="s">
        <v>266</v>
      </c>
      <c r="B28" s="358"/>
      <c r="C28" s="340"/>
      <c r="D28" s="340"/>
      <c r="E28" s="340"/>
      <c r="F28" s="340"/>
      <c r="G28" s="340"/>
    </row>
    <row r="29" spans="1:7" x14ac:dyDescent="0.25">
      <c r="A29" s="357"/>
      <c r="B29" s="340"/>
      <c r="C29" s="340"/>
      <c r="D29" s="340"/>
      <c r="E29" s="340"/>
      <c r="F29" s="340"/>
      <c r="G29" s="340"/>
    </row>
    <row r="30" spans="1:7" ht="15.75" x14ac:dyDescent="0.25">
      <c r="A30" s="355" t="s">
        <v>267</v>
      </c>
      <c r="B30" s="340"/>
      <c r="C30" s="340"/>
      <c r="D30" s="340"/>
      <c r="E30" s="340"/>
      <c r="F30" s="340"/>
      <c r="G30" s="340"/>
    </row>
    <row r="31" spans="1:7" ht="30.75" customHeight="1" x14ac:dyDescent="0.25">
      <c r="A31" s="358" t="s">
        <v>268</v>
      </c>
      <c r="B31" s="358"/>
      <c r="C31" s="340"/>
      <c r="D31" s="340"/>
      <c r="E31" s="340"/>
      <c r="F31" s="340"/>
      <c r="G31" s="340"/>
    </row>
    <row r="32" spans="1:7" x14ac:dyDescent="0.25">
      <c r="A32" s="357"/>
      <c r="B32" s="340"/>
      <c r="C32" s="340"/>
      <c r="D32" s="340"/>
      <c r="E32" s="340"/>
      <c r="F32" s="340"/>
      <c r="G32" s="340"/>
    </row>
    <row r="33" spans="1:7" x14ac:dyDescent="0.25">
      <c r="A33" s="356" t="s">
        <v>269</v>
      </c>
      <c r="B33" s="340"/>
      <c r="C33" s="340"/>
      <c r="D33" s="340"/>
      <c r="E33" s="340"/>
      <c r="F33" s="340"/>
      <c r="G33" s="340"/>
    </row>
    <row r="34" spans="1:7" ht="30.75" customHeight="1" x14ac:dyDescent="0.25">
      <c r="A34" s="358" t="s">
        <v>270</v>
      </c>
      <c r="B34" s="358"/>
      <c r="C34" s="340"/>
      <c r="D34" s="340"/>
      <c r="E34" s="340"/>
      <c r="F34" s="340"/>
      <c r="G34" s="340"/>
    </row>
    <row r="35" spans="1:7" ht="45" customHeight="1" x14ac:dyDescent="0.25">
      <c r="A35" s="358" t="s">
        <v>271</v>
      </c>
      <c r="B35" s="358"/>
      <c r="C35" s="340"/>
      <c r="D35" s="340"/>
      <c r="E35" s="340"/>
      <c r="F35" s="340"/>
      <c r="G35" s="340"/>
    </row>
    <row r="36" spans="1:7" ht="28.5" customHeight="1" x14ac:dyDescent="0.25">
      <c r="A36" s="358" t="s">
        <v>272</v>
      </c>
      <c r="B36" s="358"/>
      <c r="C36" s="340"/>
      <c r="D36" s="340"/>
      <c r="E36" s="340"/>
      <c r="F36" s="340"/>
      <c r="G36" s="340"/>
    </row>
    <row r="37" spans="1:7" x14ac:dyDescent="0.25">
      <c r="A37" s="357"/>
      <c r="B37" s="340"/>
      <c r="C37" s="340"/>
      <c r="D37" s="340"/>
      <c r="E37" s="340"/>
      <c r="F37" s="340"/>
      <c r="G37" s="340"/>
    </row>
    <row r="38" spans="1:7" x14ac:dyDescent="0.25">
      <c r="A38" s="356" t="s">
        <v>273</v>
      </c>
      <c r="B38" s="340"/>
      <c r="C38" s="340"/>
      <c r="D38" s="340"/>
      <c r="E38" s="340"/>
      <c r="F38" s="340"/>
      <c r="G38" s="340"/>
    </row>
    <row r="39" spans="1:7" ht="32.25" customHeight="1" x14ac:dyDescent="0.25">
      <c r="A39" s="358" t="s">
        <v>274</v>
      </c>
      <c r="B39" s="358"/>
      <c r="C39" s="340"/>
      <c r="D39" s="340"/>
      <c r="E39" s="340"/>
      <c r="F39" s="340"/>
      <c r="G39" s="340"/>
    </row>
    <row r="40" spans="1:7" ht="30" customHeight="1" x14ac:dyDescent="0.25">
      <c r="A40" s="358" t="s">
        <v>275</v>
      </c>
      <c r="B40" s="358"/>
      <c r="C40" s="340"/>
      <c r="D40" s="340"/>
      <c r="E40" s="340"/>
      <c r="F40" s="340"/>
      <c r="G40" s="340"/>
    </row>
    <row r="41" spans="1:7" x14ac:dyDescent="0.25">
      <c r="A41" s="359"/>
      <c r="B41" s="359"/>
      <c r="C41" s="340"/>
      <c r="D41" s="340"/>
      <c r="E41" s="340"/>
      <c r="F41" s="340"/>
      <c r="G41" s="340"/>
    </row>
    <row r="42" spans="1:7" x14ac:dyDescent="0.25">
      <c r="A42" s="356" t="s">
        <v>276</v>
      </c>
      <c r="B42" s="340"/>
      <c r="C42" s="340"/>
      <c r="D42" s="340"/>
      <c r="E42" s="340"/>
      <c r="F42" s="340"/>
      <c r="G42" s="340"/>
    </row>
    <row r="43" spans="1:7" ht="30.75" customHeight="1" x14ac:dyDescent="0.25">
      <c r="A43" s="358" t="s">
        <v>277</v>
      </c>
      <c r="B43" s="358"/>
      <c r="C43" s="340"/>
      <c r="D43" s="340"/>
      <c r="E43" s="340"/>
      <c r="F43" s="340"/>
      <c r="G43" s="340"/>
    </row>
    <row r="44" spans="1:7" x14ac:dyDescent="0.25">
      <c r="A44" s="357" t="s">
        <v>278</v>
      </c>
      <c r="B44" s="340"/>
      <c r="C44" s="340"/>
      <c r="D44" s="340"/>
      <c r="E44" s="340"/>
      <c r="F44" s="340"/>
      <c r="G44" s="340"/>
    </row>
    <row r="45" spans="1:7" ht="32.25" customHeight="1" x14ac:dyDescent="0.25">
      <c r="A45" s="358" t="s">
        <v>279</v>
      </c>
      <c r="B45" s="358"/>
      <c r="C45" s="340"/>
      <c r="D45" s="340"/>
      <c r="E45" s="340"/>
      <c r="F45" s="340"/>
      <c r="G45" s="340"/>
    </row>
    <row r="46" spans="1:7" ht="32.25" customHeight="1" x14ac:dyDescent="0.25">
      <c r="A46" s="360"/>
      <c r="B46" s="360"/>
      <c r="C46" s="340"/>
      <c r="D46" s="340"/>
      <c r="E46" s="340"/>
      <c r="F46" s="340"/>
      <c r="G46" s="340"/>
    </row>
    <row r="47" spans="1:7" ht="32.25" customHeight="1" x14ac:dyDescent="0.25">
      <c r="A47" s="360"/>
      <c r="B47" s="360"/>
      <c r="C47" s="340"/>
      <c r="D47" s="340"/>
      <c r="E47" s="340"/>
      <c r="F47" s="340"/>
      <c r="G47" s="340"/>
    </row>
    <row r="48" spans="1:7" ht="32.25" customHeight="1" x14ac:dyDescent="0.25">
      <c r="A48" s="360"/>
      <c r="B48" s="360"/>
      <c r="C48" s="340"/>
      <c r="D48" s="340"/>
      <c r="E48" s="340"/>
      <c r="F48" s="340"/>
      <c r="G48" s="340"/>
    </row>
    <row r="49" spans="1:7" ht="32.25" customHeight="1" x14ac:dyDescent="0.25">
      <c r="A49" s="360"/>
      <c r="B49" s="360"/>
      <c r="C49" s="340"/>
      <c r="D49" s="340"/>
      <c r="E49" s="340"/>
      <c r="F49" s="340"/>
      <c r="G49" s="340"/>
    </row>
    <row r="50" spans="1:7" ht="32.25" customHeight="1" x14ac:dyDescent="0.25">
      <c r="A50" s="360"/>
      <c r="B50" s="360"/>
      <c r="C50" s="340"/>
      <c r="D50" s="340"/>
      <c r="E50" s="340"/>
      <c r="F50" s="340"/>
      <c r="G50" s="340"/>
    </row>
    <row r="51" spans="1:7" ht="32.25" customHeight="1" x14ac:dyDescent="0.25">
      <c r="A51" s="360"/>
      <c r="B51" s="360"/>
      <c r="C51" s="340"/>
      <c r="D51" s="340"/>
      <c r="E51" s="340"/>
      <c r="F51" s="340"/>
      <c r="G51" s="340"/>
    </row>
    <row r="52" spans="1:7" ht="32.25" customHeight="1" x14ac:dyDescent="0.25">
      <c r="A52" s="360"/>
      <c r="B52" s="360"/>
      <c r="C52" s="340"/>
      <c r="D52" s="340"/>
      <c r="E52" s="340"/>
      <c r="F52" s="340"/>
      <c r="G52" s="340"/>
    </row>
    <row r="53" spans="1:7" ht="32.25" customHeight="1" x14ac:dyDescent="0.25">
      <c r="A53" s="360"/>
      <c r="B53" s="360"/>
      <c r="C53" s="340"/>
      <c r="D53" s="340"/>
      <c r="E53" s="340"/>
      <c r="F53" s="340"/>
      <c r="G53" s="340"/>
    </row>
    <row r="54" spans="1:7" ht="32.25" customHeight="1" x14ac:dyDescent="0.25">
      <c r="A54" s="360"/>
      <c r="B54" s="360"/>
      <c r="C54" s="340"/>
      <c r="D54" s="340"/>
      <c r="E54" s="340"/>
      <c r="F54" s="340"/>
      <c r="G54" s="340"/>
    </row>
    <row r="55" spans="1:7" ht="32.25" customHeight="1" x14ac:dyDescent="0.25">
      <c r="A55" s="360"/>
      <c r="B55" s="360"/>
      <c r="C55" s="340"/>
      <c r="D55" s="340"/>
      <c r="E55" s="340"/>
      <c r="F55" s="340"/>
      <c r="G55" s="340"/>
    </row>
    <row r="56" spans="1:7" ht="32.25" customHeight="1" x14ac:dyDescent="0.25">
      <c r="A56" s="360"/>
      <c r="B56" s="360"/>
      <c r="C56" s="340"/>
      <c r="D56" s="340"/>
      <c r="E56" s="340"/>
      <c r="F56" s="340"/>
      <c r="G56" s="340"/>
    </row>
    <row r="57" spans="1:7" ht="32.25" customHeight="1" x14ac:dyDescent="0.25">
      <c r="A57" s="360"/>
      <c r="B57" s="360"/>
      <c r="C57" s="340"/>
      <c r="D57" s="340"/>
      <c r="E57" s="340"/>
      <c r="F57" s="340"/>
      <c r="G57" s="340"/>
    </row>
    <row r="58" spans="1:7" x14ac:dyDescent="0.25">
      <c r="A58" s="361"/>
      <c r="B58" s="340"/>
      <c r="C58" s="340"/>
      <c r="D58" s="340"/>
      <c r="E58" s="340"/>
      <c r="F58" s="340"/>
      <c r="G58" s="340"/>
    </row>
    <row r="59" spans="1:7" x14ac:dyDescent="0.25">
      <c r="A59" s="362"/>
      <c r="B59" s="340"/>
      <c r="C59" s="340"/>
      <c r="D59" s="340"/>
      <c r="E59" s="340"/>
      <c r="F59" s="340"/>
      <c r="G59" s="340"/>
    </row>
  </sheetData>
  <mergeCells count="16">
    <mergeCell ref="A40:B40"/>
    <mergeCell ref="A41:B41"/>
    <mergeCell ref="A43:B43"/>
    <mergeCell ref="A45:B45"/>
    <mergeCell ref="A28:B28"/>
    <mergeCell ref="A31:B31"/>
    <mergeCell ref="A34:B34"/>
    <mergeCell ref="A35:B35"/>
    <mergeCell ref="A36:B36"/>
    <mergeCell ref="A39:B39"/>
    <mergeCell ref="A14:B14"/>
    <mergeCell ref="A17:B17"/>
    <mergeCell ref="A21:B21"/>
    <mergeCell ref="A25:B25"/>
    <mergeCell ref="A26:B26"/>
    <mergeCell ref="A27:B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3718-E693-4E86-934A-9C8FF2930494}">
  <dimension ref="B1:Y134"/>
  <sheetViews>
    <sheetView showGridLines="0" zoomScale="80" zoomScaleNormal="80" zoomScaleSheetLayoutView="55" workbookViewId="0"/>
  </sheetViews>
  <sheetFormatPr baseColWidth="10" defaultColWidth="16.85546875" defaultRowHeight="11.25" outlineLevelRow="1" x14ac:dyDescent="0.25"/>
  <cols>
    <col min="1" max="1" width="1.85546875" style="2" customWidth="1"/>
    <col min="2" max="2" width="76.85546875" style="2" customWidth="1"/>
    <col min="3" max="3" width="12.5703125" style="2" customWidth="1"/>
    <col min="4" max="4" width="10.5703125" style="2" bestFit="1" customWidth="1"/>
    <col min="5" max="5" width="10.5703125" style="3" bestFit="1" customWidth="1"/>
    <col min="6" max="6" width="10.5703125" style="3" customWidth="1"/>
    <col min="7" max="11" width="10.5703125" style="2" bestFit="1" customWidth="1"/>
    <col min="12" max="12" width="10.5703125" style="2" customWidth="1"/>
    <col min="13" max="18" width="10.5703125" style="2" bestFit="1" customWidth="1"/>
    <col min="19" max="22" width="11.42578125" style="2" customWidth="1"/>
    <col min="23" max="16384" width="16.85546875" style="2"/>
  </cols>
  <sheetData>
    <row r="1" spans="2:22" ht="15.6" customHeight="1" x14ac:dyDescent="0.25">
      <c r="B1" s="1" t="s">
        <v>0</v>
      </c>
      <c r="C1" s="1"/>
    </row>
    <row r="2" spans="2:22" ht="7.9" customHeight="1" x14ac:dyDescent="0.25"/>
    <row r="3" spans="2:22" s="5" customFormat="1" ht="13.9" customHeight="1" thickBot="1" x14ac:dyDescent="0.3">
      <c r="B3" s="4" t="s">
        <v>1</v>
      </c>
      <c r="C3" s="4"/>
      <c r="E3" s="6"/>
      <c r="F3" s="6"/>
      <c r="I3" s="7"/>
      <c r="J3" s="7"/>
      <c r="K3" s="7"/>
      <c r="L3" s="7"/>
      <c r="M3" s="7"/>
      <c r="N3" s="7"/>
      <c r="O3" s="7"/>
      <c r="P3" s="7"/>
      <c r="Q3" s="7"/>
      <c r="R3" s="7"/>
    </row>
    <row r="4" spans="2:22" s="13" customFormat="1" ht="25.5" x14ac:dyDescent="0.25">
      <c r="B4" s="8" t="s">
        <v>2</v>
      </c>
      <c r="C4" s="9">
        <v>2022</v>
      </c>
      <c r="D4" s="10" t="s">
        <v>3</v>
      </c>
      <c r="E4" s="9">
        <v>2021</v>
      </c>
      <c r="F4" s="9" t="s">
        <v>4</v>
      </c>
      <c r="G4" s="10">
        <v>2020</v>
      </c>
      <c r="H4" s="9">
        <v>2019</v>
      </c>
      <c r="I4" s="11">
        <v>2018</v>
      </c>
      <c r="J4" s="11">
        <v>2017</v>
      </c>
      <c r="K4" s="11">
        <v>2016</v>
      </c>
      <c r="L4" s="11">
        <v>2015</v>
      </c>
      <c r="M4" s="11">
        <v>2014</v>
      </c>
      <c r="N4" s="11">
        <v>2013</v>
      </c>
      <c r="O4" s="11">
        <v>2012</v>
      </c>
      <c r="P4" s="11">
        <v>2011</v>
      </c>
      <c r="Q4" s="11">
        <v>2010</v>
      </c>
      <c r="R4" s="11">
        <v>2009</v>
      </c>
      <c r="S4" s="11">
        <v>2008</v>
      </c>
      <c r="T4" s="11">
        <v>2007</v>
      </c>
      <c r="U4" s="12">
        <v>2006</v>
      </c>
      <c r="V4" s="12">
        <v>2005</v>
      </c>
    </row>
    <row r="5" spans="2:22" s="13" customFormat="1" ht="12.75" outlineLevel="1" x14ac:dyDescent="0.25">
      <c r="B5" s="14" t="s">
        <v>5</v>
      </c>
      <c r="C5" s="15">
        <v>26448</v>
      </c>
      <c r="D5" s="15">
        <v>2127</v>
      </c>
      <c r="E5" s="16">
        <v>28639</v>
      </c>
      <c r="F5" s="16">
        <v>2020</v>
      </c>
      <c r="G5" s="17">
        <v>30177</v>
      </c>
      <c r="H5" s="18">
        <v>31296</v>
      </c>
      <c r="I5" s="19">
        <v>31778</v>
      </c>
      <c r="J5" s="20">
        <v>32310</v>
      </c>
      <c r="K5" s="19">
        <v>33434</v>
      </c>
      <c r="L5" s="19">
        <v>33805</v>
      </c>
      <c r="M5" s="19">
        <v>35011</v>
      </c>
      <c r="N5" s="19">
        <v>35114</v>
      </c>
      <c r="O5" s="19">
        <v>35275</v>
      </c>
      <c r="P5" s="19">
        <v>35670</v>
      </c>
      <c r="Q5" s="19">
        <v>36087</v>
      </c>
      <c r="R5" s="19">
        <v>36940</v>
      </c>
      <c r="S5" s="19">
        <v>38204</v>
      </c>
      <c r="T5" s="19">
        <v>39308</v>
      </c>
      <c r="U5" s="21">
        <v>39204</v>
      </c>
      <c r="V5" s="21">
        <v>39229</v>
      </c>
    </row>
    <row r="6" spans="2:22" s="13" customFormat="1" ht="12.75" outlineLevel="1" x14ac:dyDescent="0.25">
      <c r="B6" s="14" t="s">
        <v>6</v>
      </c>
      <c r="C6" s="15">
        <v>32275</v>
      </c>
      <c r="D6" s="15">
        <v>1719</v>
      </c>
      <c r="E6" s="16">
        <v>31075</v>
      </c>
      <c r="F6" s="16">
        <v>1645</v>
      </c>
      <c r="G6" s="17">
        <v>29966</v>
      </c>
      <c r="H6" s="18">
        <v>27474</v>
      </c>
      <c r="I6" s="22">
        <v>25665</v>
      </c>
      <c r="J6" s="23">
        <v>24012</v>
      </c>
      <c r="K6" s="22">
        <v>22327</v>
      </c>
      <c r="L6" s="22">
        <v>21431</v>
      </c>
      <c r="M6" s="22">
        <v>19474</v>
      </c>
      <c r="N6" s="22">
        <v>18355</v>
      </c>
      <c r="O6" s="22">
        <v>17581</v>
      </c>
      <c r="P6" s="22">
        <v>16513</v>
      </c>
      <c r="Q6" s="22">
        <v>15760</v>
      </c>
      <c r="R6" s="22">
        <v>14993</v>
      </c>
      <c r="S6" s="22">
        <v>14271</v>
      </c>
      <c r="T6" s="22">
        <v>13286</v>
      </c>
      <c r="U6" s="21">
        <v>12939</v>
      </c>
      <c r="V6" s="21">
        <v>12364</v>
      </c>
    </row>
    <row r="7" spans="2:22" s="13" customFormat="1" ht="12.75" outlineLevel="1" x14ac:dyDescent="0.25">
      <c r="B7" s="24" t="s">
        <v>7</v>
      </c>
      <c r="C7" s="15">
        <v>3555</v>
      </c>
      <c r="D7" s="15">
        <v>141</v>
      </c>
      <c r="E7" s="16">
        <v>3570</v>
      </c>
      <c r="F7" s="16">
        <v>123</v>
      </c>
      <c r="G7" s="17">
        <v>3578</v>
      </c>
      <c r="H7" s="18">
        <v>3550</v>
      </c>
      <c r="I7" s="22">
        <v>3539</v>
      </c>
      <c r="J7" s="23">
        <v>3515</v>
      </c>
      <c r="K7" s="22">
        <v>3513</v>
      </c>
      <c r="L7" s="22">
        <v>3459</v>
      </c>
      <c r="M7" s="22">
        <v>3371</v>
      </c>
      <c r="N7" s="22">
        <v>3320</v>
      </c>
      <c r="O7" s="22">
        <v>3219</v>
      </c>
      <c r="P7" s="22">
        <v>3123</v>
      </c>
      <c r="Q7" s="22">
        <v>3042</v>
      </c>
      <c r="R7" s="22">
        <v>2974</v>
      </c>
      <c r="S7" s="22">
        <v>2904</v>
      </c>
      <c r="T7" s="22">
        <v>2792</v>
      </c>
      <c r="U7" s="21">
        <v>2687</v>
      </c>
      <c r="V7" s="21">
        <v>2573</v>
      </c>
    </row>
    <row r="8" spans="2:22" s="13" customFormat="1" ht="12.75" outlineLevel="1" x14ac:dyDescent="0.25">
      <c r="B8" s="14" t="s">
        <v>8</v>
      </c>
      <c r="C8" s="15">
        <v>76</v>
      </c>
      <c r="D8" s="15">
        <v>2</v>
      </c>
      <c r="E8" s="16">
        <v>78</v>
      </c>
      <c r="F8" s="16">
        <v>0</v>
      </c>
      <c r="G8" s="17">
        <v>75</v>
      </c>
      <c r="H8" s="18">
        <v>75</v>
      </c>
      <c r="I8" s="22">
        <v>75</v>
      </c>
      <c r="J8" s="23">
        <v>75</v>
      </c>
      <c r="K8" s="22">
        <v>73</v>
      </c>
      <c r="L8" s="22">
        <v>72</v>
      </c>
      <c r="M8" s="22">
        <v>63</v>
      </c>
      <c r="N8" s="22">
        <v>65</v>
      </c>
      <c r="O8" s="22">
        <v>54</v>
      </c>
      <c r="P8" s="22">
        <v>51</v>
      </c>
      <c r="Q8" s="22">
        <v>51</v>
      </c>
      <c r="R8" s="22">
        <v>51</v>
      </c>
      <c r="S8" s="22">
        <v>55</v>
      </c>
      <c r="T8" s="22">
        <v>52</v>
      </c>
      <c r="U8" s="21">
        <v>53</v>
      </c>
      <c r="V8" s="21">
        <v>56</v>
      </c>
    </row>
    <row r="9" spans="2:22" s="13" customFormat="1" ht="12.75" outlineLevel="1" x14ac:dyDescent="0.25">
      <c r="B9" s="14" t="s">
        <v>9</v>
      </c>
      <c r="C9" s="15">
        <v>19173</v>
      </c>
      <c r="D9" s="15">
        <v>650</v>
      </c>
      <c r="E9" s="16">
        <v>19271</v>
      </c>
      <c r="F9" s="16">
        <v>505</v>
      </c>
      <c r="G9" s="17">
        <v>19426</v>
      </c>
      <c r="H9" s="18">
        <v>18908</v>
      </c>
      <c r="I9" s="22">
        <v>18554</v>
      </c>
      <c r="J9" s="23">
        <v>18132</v>
      </c>
      <c r="K9" s="22">
        <v>18399</v>
      </c>
      <c r="L9" s="22">
        <v>18616</v>
      </c>
      <c r="M9" s="22">
        <v>18655</v>
      </c>
      <c r="N9" s="22">
        <v>18303</v>
      </c>
      <c r="O9" s="22">
        <v>17630</v>
      </c>
      <c r="P9" s="22">
        <v>16863</v>
      </c>
      <c r="Q9" s="22">
        <v>16095</v>
      </c>
      <c r="R9" s="22">
        <v>15436</v>
      </c>
      <c r="S9" s="22">
        <v>14477</v>
      </c>
      <c r="T9" s="22">
        <v>13876</v>
      </c>
      <c r="U9" s="21">
        <v>13491</v>
      </c>
      <c r="V9" s="21">
        <v>13148</v>
      </c>
    </row>
    <row r="10" spans="2:22" s="13" customFormat="1" ht="12.75" outlineLevel="1" x14ac:dyDescent="0.25">
      <c r="B10" s="14" t="s">
        <v>10</v>
      </c>
      <c r="C10" s="15">
        <v>1056</v>
      </c>
      <c r="D10" s="15">
        <v>116</v>
      </c>
      <c r="E10" s="16">
        <v>528</v>
      </c>
      <c r="F10" s="16">
        <v>124</v>
      </c>
      <c r="G10" s="17">
        <v>97</v>
      </c>
      <c r="H10" s="18">
        <v>86</v>
      </c>
      <c r="I10" s="22">
        <v>111</v>
      </c>
      <c r="J10" s="23">
        <v>68</v>
      </c>
      <c r="K10" s="22">
        <v>64</v>
      </c>
      <c r="L10" s="22">
        <v>107</v>
      </c>
      <c r="M10" s="22">
        <v>107</v>
      </c>
      <c r="N10" s="22">
        <v>126</v>
      </c>
      <c r="O10" s="22">
        <v>86</v>
      </c>
      <c r="P10" s="22">
        <v>133</v>
      </c>
      <c r="Q10" s="22">
        <v>140</v>
      </c>
      <c r="R10" s="22">
        <v>200</v>
      </c>
      <c r="S10" s="22">
        <v>222</v>
      </c>
      <c r="T10" s="22">
        <v>189</v>
      </c>
      <c r="U10" s="21">
        <v>151</v>
      </c>
      <c r="V10" s="21">
        <v>180</v>
      </c>
    </row>
    <row r="11" spans="2:22" s="13" customFormat="1" ht="12.75" outlineLevel="1" x14ac:dyDescent="0.25">
      <c r="B11" s="25" t="s">
        <v>11</v>
      </c>
      <c r="C11" s="26">
        <v>53</v>
      </c>
      <c r="D11" s="26">
        <v>8</v>
      </c>
      <c r="E11" s="16">
        <v>73</v>
      </c>
      <c r="F11" s="16">
        <v>6</v>
      </c>
      <c r="G11" s="27">
        <v>79</v>
      </c>
      <c r="H11" s="28">
        <v>45</v>
      </c>
      <c r="I11" s="29">
        <v>38</v>
      </c>
      <c r="J11" s="30">
        <v>16</v>
      </c>
      <c r="K11" s="29">
        <v>26</v>
      </c>
      <c r="L11" s="29">
        <v>44</v>
      </c>
      <c r="M11" s="29">
        <v>51</v>
      </c>
      <c r="N11" s="29">
        <v>60</v>
      </c>
      <c r="O11" s="29">
        <v>80</v>
      </c>
      <c r="P11" s="29">
        <v>74</v>
      </c>
      <c r="Q11" s="29">
        <v>97</v>
      </c>
      <c r="R11" s="29">
        <v>98</v>
      </c>
      <c r="S11" s="29">
        <v>95</v>
      </c>
      <c r="T11" s="29">
        <v>100</v>
      </c>
      <c r="U11" s="31">
        <v>97</v>
      </c>
      <c r="V11" s="31">
        <v>93</v>
      </c>
    </row>
    <row r="12" spans="2:22" s="13" customFormat="1" ht="12.75" outlineLevel="1" x14ac:dyDescent="0.25">
      <c r="B12" s="32" t="s">
        <v>12</v>
      </c>
      <c r="C12" s="33">
        <v>82636</v>
      </c>
      <c r="D12" s="33">
        <v>4763</v>
      </c>
      <c r="E12" s="33">
        <v>83234</v>
      </c>
      <c r="F12" s="33">
        <v>4423</v>
      </c>
      <c r="G12" s="34">
        <v>83398</v>
      </c>
      <c r="H12" s="35">
        <v>81434</v>
      </c>
      <c r="I12" s="33">
        <v>79760</v>
      </c>
      <c r="J12" s="36">
        <v>78128</v>
      </c>
      <c r="K12" s="33">
        <v>77836</v>
      </c>
      <c r="L12" s="33">
        <v>77534</v>
      </c>
      <c r="M12" s="33">
        <v>76732</v>
      </c>
      <c r="N12" s="33">
        <v>75343</v>
      </c>
      <c r="O12" s="33">
        <v>73925</v>
      </c>
      <c r="P12" s="33">
        <v>72427</v>
      </c>
      <c r="Q12" s="33">
        <v>71272</v>
      </c>
      <c r="R12" s="33">
        <v>70692</v>
      </c>
      <c r="S12" s="33">
        <v>70228</v>
      </c>
      <c r="T12" s="33">
        <v>69603</v>
      </c>
      <c r="U12" s="37">
        <v>68622</v>
      </c>
      <c r="V12" s="37">
        <v>67643</v>
      </c>
    </row>
    <row r="13" spans="2:22" s="13" customFormat="1" ht="12.75" outlineLevel="1" x14ac:dyDescent="0.25">
      <c r="B13" s="14" t="s">
        <v>13</v>
      </c>
      <c r="C13" s="15">
        <v>44979</v>
      </c>
      <c r="D13" s="15">
        <v>1467</v>
      </c>
      <c r="E13" s="16">
        <v>47737</v>
      </c>
      <c r="F13" s="16">
        <v>956</v>
      </c>
      <c r="G13" s="17">
        <v>41909</v>
      </c>
      <c r="H13" s="18">
        <v>41563</v>
      </c>
      <c r="I13" s="22">
        <v>41599</v>
      </c>
      <c r="J13" s="23">
        <v>39995</v>
      </c>
      <c r="K13" s="22">
        <v>39497</v>
      </c>
      <c r="L13" s="22">
        <v>39490</v>
      </c>
      <c r="M13" s="22">
        <v>39833</v>
      </c>
      <c r="N13" s="22">
        <v>39513</v>
      </c>
      <c r="O13" s="22">
        <v>39143</v>
      </c>
      <c r="P13" s="22">
        <v>38652</v>
      </c>
      <c r="Q13" s="22">
        <v>38163</v>
      </c>
      <c r="R13" s="22">
        <v>37204</v>
      </c>
      <c r="S13" s="22">
        <v>36637</v>
      </c>
      <c r="T13" s="22">
        <v>35550</v>
      </c>
      <c r="U13" s="21">
        <v>34914</v>
      </c>
      <c r="V13" s="21">
        <v>34893</v>
      </c>
    </row>
    <row r="14" spans="2:22" s="13" customFormat="1" ht="12.75" outlineLevel="1" x14ac:dyDescent="0.25">
      <c r="B14" s="38" t="s">
        <v>14</v>
      </c>
      <c r="C14" s="39">
        <v>6510</v>
      </c>
      <c r="D14" s="39">
        <v>101</v>
      </c>
      <c r="E14" s="16">
        <v>6347</v>
      </c>
      <c r="F14" s="16">
        <v>45</v>
      </c>
      <c r="G14" s="40">
        <v>6331</v>
      </c>
      <c r="H14" s="41">
        <v>6189</v>
      </c>
      <c r="I14" s="42">
        <v>6210</v>
      </c>
      <c r="J14" s="43">
        <v>6165</v>
      </c>
      <c r="K14" s="42">
        <v>6203</v>
      </c>
      <c r="L14" s="42">
        <v>6300</v>
      </c>
      <c r="M14" s="42">
        <v>6226</v>
      </c>
      <c r="N14" s="42">
        <v>6006</v>
      </c>
      <c r="O14" s="42">
        <v>5898</v>
      </c>
      <c r="P14" s="42">
        <v>5727</v>
      </c>
      <c r="Q14" s="42">
        <v>5704</v>
      </c>
      <c r="R14" s="42">
        <v>5630</v>
      </c>
      <c r="S14" s="42">
        <v>5742</v>
      </c>
      <c r="T14" s="42">
        <v>5657</v>
      </c>
      <c r="U14" s="44">
        <v>5571</v>
      </c>
      <c r="V14" s="44">
        <v>5602</v>
      </c>
    </row>
    <row r="15" spans="2:22" s="13" customFormat="1" ht="12.75" outlineLevel="1" x14ac:dyDescent="0.25">
      <c r="B15" s="14" t="s">
        <v>15</v>
      </c>
      <c r="C15" s="15">
        <v>14812</v>
      </c>
      <c r="D15" s="15">
        <v>6246</v>
      </c>
      <c r="E15" s="16">
        <v>14797</v>
      </c>
      <c r="F15" s="16">
        <v>6247</v>
      </c>
      <c r="G15" s="17">
        <v>11728</v>
      </c>
      <c r="H15" s="18">
        <v>9655</v>
      </c>
      <c r="I15" s="22">
        <v>8755</v>
      </c>
      <c r="J15" s="23">
        <v>8320</v>
      </c>
      <c r="K15" s="22">
        <v>8339</v>
      </c>
      <c r="L15" s="22">
        <v>8272</v>
      </c>
      <c r="M15" s="22">
        <v>8167</v>
      </c>
      <c r="N15" s="22">
        <v>7992</v>
      </c>
      <c r="O15" s="22">
        <v>7931</v>
      </c>
      <c r="P15" s="22">
        <v>7731</v>
      </c>
      <c r="Q15" s="22">
        <v>7517</v>
      </c>
      <c r="R15" s="22">
        <v>7368</v>
      </c>
      <c r="S15" s="22">
        <v>7304</v>
      </c>
      <c r="T15" s="22">
        <v>7129</v>
      </c>
      <c r="U15" s="21">
        <v>7072</v>
      </c>
      <c r="V15" s="21">
        <v>6854</v>
      </c>
    </row>
    <row r="16" spans="2:22" s="13" customFormat="1" ht="12.75" outlineLevel="1" x14ac:dyDescent="0.25">
      <c r="B16" s="14" t="s">
        <v>16</v>
      </c>
      <c r="C16" s="15">
        <v>26888</v>
      </c>
      <c r="D16" s="15">
        <v>2451</v>
      </c>
      <c r="E16" s="16">
        <v>29013</v>
      </c>
      <c r="F16" s="16">
        <v>1978</v>
      </c>
      <c r="G16" s="17">
        <v>26694</v>
      </c>
      <c r="H16" s="18">
        <v>25475</v>
      </c>
      <c r="I16" s="22">
        <v>25418</v>
      </c>
      <c r="J16" s="23">
        <v>24949</v>
      </c>
      <c r="K16" s="22">
        <v>24718</v>
      </c>
      <c r="L16" s="22">
        <v>24806</v>
      </c>
      <c r="M16" s="22">
        <v>25246</v>
      </c>
      <c r="N16" s="22">
        <v>25444</v>
      </c>
      <c r="O16" s="22">
        <v>25520</v>
      </c>
      <c r="P16" s="22">
        <v>25671</v>
      </c>
      <c r="Q16" s="22">
        <v>25785</v>
      </c>
      <c r="R16" s="22">
        <v>25487</v>
      </c>
      <c r="S16" s="22">
        <v>25588</v>
      </c>
      <c r="T16" s="22">
        <v>25400</v>
      </c>
      <c r="U16" s="21">
        <v>25088</v>
      </c>
      <c r="V16" s="21">
        <v>24883</v>
      </c>
    </row>
    <row r="17" spans="2:22" s="13" customFormat="1" ht="12.75" outlineLevel="1" x14ac:dyDescent="0.25">
      <c r="B17" s="25" t="s">
        <v>17</v>
      </c>
      <c r="C17" s="26">
        <v>1470</v>
      </c>
      <c r="D17" s="26">
        <v>26</v>
      </c>
      <c r="E17" s="16">
        <v>1511</v>
      </c>
      <c r="F17" s="16">
        <v>24</v>
      </c>
      <c r="G17" s="27">
        <v>1505</v>
      </c>
      <c r="H17" s="28">
        <v>1506</v>
      </c>
      <c r="I17" s="29">
        <v>1463</v>
      </c>
      <c r="J17" s="30">
        <v>1416</v>
      </c>
      <c r="K17" s="29">
        <v>1360</v>
      </c>
      <c r="L17" s="29">
        <v>1400</v>
      </c>
      <c r="M17" s="29">
        <v>1398</v>
      </c>
      <c r="N17" s="29">
        <v>1420</v>
      </c>
      <c r="O17" s="29">
        <v>1421</v>
      </c>
      <c r="P17" s="29">
        <v>1423</v>
      </c>
      <c r="Q17" s="29">
        <v>1447</v>
      </c>
      <c r="R17" s="29">
        <v>1462</v>
      </c>
      <c r="S17" s="29">
        <v>1480</v>
      </c>
      <c r="T17" s="29">
        <v>1496</v>
      </c>
      <c r="U17" s="31">
        <v>1534</v>
      </c>
      <c r="V17" s="31">
        <v>1556</v>
      </c>
    </row>
    <row r="18" spans="2:22" s="13" customFormat="1" ht="12.75" outlineLevel="1" x14ac:dyDescent="0.25">
      <c r="B18" s="32" t="s">
        <v>18</v>
      </c>
      <c r="C18" s="33">
        <v>94659</v>
      </c>
      <c r="D18" s="33">
        <v>10291</v>
      </c>
      <c r="E18" s="33">
        <v>99405</v>
      </c>
      <c r="F18" s="33">
        <v>9250</v>
      </c>
      <c r="G18" s="34">
        <v>88167</v>
      </c>
      <c r="H18" s="35">
        <v>84388</v>
      </c>
      <c r="I18" s="33">
        <v>83445</v>
      </c>
      <c r="J18" s="36">
        <v>80845</v>
      </c>
      <c r="K18" s="33">
        <v>80117</v>
      </c>
      <c r="L18" s="33">
        <v>80268</v>
      </c>
      <c r="M18" s="33">
        <v>80870</v>
      </c>
      <c r="N18" s="33">
        <v>80375</v>
      </c>
      <c r="O18" s="33">
        <v>79913</v>
      </c>
      <c r="P18" s="33">
        <v>79204</v>
      </c>
      <c r="Q18" s="33">
        <v>78616</v>
      </c>
      <c r="R18" s="33">
        <v>77151</v>
      </c>
      <c r="S18" s="33">
        <v>76751</v>
      </c>
      <c r="T18" s="33">
        <v>75232</v>
      </c>
      <c r="U18" s="37">
        <v>74179</v>
      </c>
      <c r="V18" s="37">
        <v>73788</v>
      </c>
    </row>
    <row r="19" spans="2:22" s="13" customFormat="1" ht="12.75" outlineLevel="1" x14ac:dyDescent="0.25">
      <c r="B19" s="14" t="s">
        <v>19</v>
      </c>
      <c r="C19" s="15">
        <v>32402</v>
      </c>
      <c r="D19" s="15">
        <v>5679</v>
      </c>
      <c r="E19" s="16">
        <v>32952</v>
      </c>
      <c r="F19" s="16">
        <v>4152</v>
      </c>
      <c r="G19" s="17">
        <v>31272</v>
      </c>
      <c r="H19" s="18">
        <v>29887</v>
      </c>
      <c r="I19" s="22">
        <v>29234</v>
      </c>
      <c r="J19" s="23">
        <v>28206</v>
      </c>
      <c r="K19" s="22">
        <v>28014</v>
      </c>
      <c r="L19" s="22">
        <v>28584</v>
      </c>
      <c r="M19" s="22">
        <v>28892</v>
      </c>
      <c r="N19" s="22">
        <v>29095</v>
      </c>
      <c r="O19" s="22">
        <v>28989</v>
      </c>
      <c r="P19" s="22">
        <v>28988</v>
      </c>
      <c r="Q19" s="22">
        <v>28794</v>
      </c>
      <c r="R19" s="22">
        <v>28124</v>
      </c>
      <c r="S19" s="22">
        <v>27546</v>
      </c>
      <c r="T19" s="22">
        <v>27076</v>
      </c>
      <c r="U19" s="21">
        <v>26658</v>
      </c>
      <c r="V19" s="21">
        <v>26305</v>
      </c>
    </row>
    <row r="20" spans="2:22" s="13" customFormat="1" ht="12.75" outlineLevel="1" x14ac:dyDescent="0.25">
      <c r="B20" s="14" t="s">
        <v>20</v>
      </c>
      <c r="C20" s="15">
        <v>7421</v>
      </c>
      <c r="D20" s="15">
        <v>266</v>
      </c>
      <c r="E20" s="16">
        <v>7073</v>
      </c>
      <c r="F20" s="16">
        <v>176</v>
      </c>
      <c r="G20" s="17">
        <v>6728</v>
      </c>
      <c r="H20" s="18">
        <v>6508</v>
      </c>
      <c r="I20" s="22">
        <v>6365</v>
      </c>
      <c r="J20" s="23">
        <v>6202</v>
      </c>
      <c r="K20" s="22">
        <v>6066</v>
      </c>
      <c r="L20" s="22">
        <v>6265</v>
      </c>
      <c r="M20" s="22">
        <v>6338</v>
      </c>
      <c r="N20" s="22">
        <v>6293</v>
      </c>
      <c r="O20" s="22">
        <v>6178</v>
      </c>
      <c r="P20" s="22">
        <v>6095</v>
      </c>
      <c r="Q20" s="22">
        <v>5977</v>
      </c>
      <c r="R20" s="22">
        <v>5808</v>
      </c>
      <c r="S20" s="22">
        <v>5545</v>
      </c>
      <c r="T20" s="22">
        <v>5268</v>
      </c>
      <c r="U20" s="21">
        <v>4950</v>
      </c>
      <c r="V20" s="21">
        <v>4886</v>
      </c>
    </row>
    <row r="21" spans="2:22" s="13" customFormat="1" ht="12.75" outlineLevel="1" x14ac:dyDescent="0.25">
      <c r="B21" s="25" t="s">
        <v>21</v>
      </c>
      <c r="C21" s="26">
        <v>5020</v>
      </c>
      <c r="D21" s="26">
        <v>124</v>
      </c>
      <c r="E21" s="16">
        <v>4720</v>
      </c>
      <c r="F21" s="16">
        <v>112</v>
      </c>
      <c r="G21" s="27">
        <v>4293</v>
      </c>
      <c r="H21" s="28">
        <v>3963</v>
      </c>
      <c r="I21" s="29">
        <v>3759</v>
      </c>
      <c r="J21" s="30">
        <v>3427</v>
      </c>
      <c r="K21" s="29">
        <v>3101</v>
      </c>
      <c r="L21" s="29">
        <v>3099</v>
      </c>
      <c r="M21" s="29">
        <v>2997</v>
      </c>
      <c r="N21" s="29">
        <v>2833</v>
      </c>
      <c r="O21" s="29">
        <v>2705</v>
      </c>
      <c r="P21" s="29">
        <v>2633</v>
      </c>
      <c r="Q21" s="29">
        <v>2531</v>
      </c>
      <c r="R21" s="29">
        <v>2366</v>
      </c>
      <c r="S21" s="29">
        <v>2274</v>
      </c>
      <c r="T21" s="29">
        <v>2162</v>
      </c>
      <c r="U21" s="31">
        <v>2108</v>
      </c>
      <c r="V21" s="31">
        <v>2101</v>
      </c>
    </row>
    <row r="22" spans="2:22" s="13" customFormat="1" ht="12.75" outlineLevel="1" x14ac:dyDescent="0.25">
      <c r="B22" s="32" t="s">
        <v>22</v>
      </c>
      <c r="C22" s="33">
        <v>44843</v>
      </c>
      <c r="D22" s="33">
        <v>6069</v>
      </c>
      <c r="E22" s="33">
        <v>44745</v>
      </c>
      <c r="F22" s="33">
        <v>4440</v>
      </c>
      <c r="G22" s="34">
        <v>42293</v>
      </c>
      <c r="H22" s="35">
        <v>40358</v>
      </c>
      <c r="I22" s="33">
        <v>39358</v>
      </c>
      <c r="J22" s="36">
        <v>37835</v>
      </c>
      <c r="K22" s="33">
        <v>37181</v>
      </c>
      <c r="L22" s="33">
        <v>37948</v>
      </c>
      <c r="M22" s="33">
        <v>38227</v>
      </c>
      <c r="N22" s="33">
        <v>38221</v>
      </c>
      <c r="O22" s="33">
        <v>37872</v>
      </c>
      <c r="P22" s="33">
        <v>37716</v>
      </c>
      <c r="Q22" s="33">
        <v>37302</v>
      </c>
      <c r="R22" s="33">
        <v>36298</v>
      </c>
      <c r="S22" s="33">
        <v>35365</v>
      </c>
      <c r="T22" s="33">
        <v>34506</v>
      </c>
      <c r="U22" s="37">
        <v>33716</v>
      </c>
      <c r="V22" s="37">
        <v>33292</v>
      </c>
    </row>
    <row r="23" spans="2:22" s="13" customFormat="1" ht="12.75" outlineLevel="1" x14ac:dyDescent="0.25">
      <c r="B23" s="14" t="s">
        <v>23</v>
      </c>
      <c r="C23" s="15">
        <v>16560</v>
      </c>
      <c r="D23" s="15">
        <v>734</v>
      </c>
      <c r="E23" s="16">
        <v>16816</v>
      </c>
      <c r="F23" s="16">
        <v>516</v>
      </c>
      <c r="G23" s="17">
        <v>16757</v>
      </c>
      <c r="H23" s="18">
        <v>16529</v>
      </c>
      <c r="I23" s="22">
        <v>16266</v>
      </c>
      <c r="J23" s="23">
        <v>15967</v>
      </c>
      <c r="K23" s="22">
        <v>15871</v>
      </c>
      <c r="L23" s="22">
        <v>15790</v>
      </c>
      <c r="M23" s="22">
        <v>15630</v>
      </c>
      <c r="N23" s="22">
        <v>15377</v>
      </c>
      <c r="O23" s="22">
        <v>15032</v>
      </c>
      <c r="P23" s="22">
        <v>14679</v>
      </c>
      <c r="Q23" s="22">
        <v>14427</v>
      </c>
      <c r="R23" s="22">
        <v>14037</v>
      </c>
      <c r="S23" s="22">
        <v>13854</v>
      </c>
      <c r="T23" s="22">
        <v>13661</v>
      </c>
      <c r="U23" s="21">
        <v>13487</v>
      </c>
      <c r="V23" s="21">
        <v>13420</v>
      </c>
    </row>
    <row r="24" spans="2:22" s="13" customFormat="1" ht="12.75" outlineLevel="1" x14ac:dyDescent="0.25">
      <c r="B24" s="14" t="s">
        <v>24</v>
      </c>
      <c r="C24" s="15">
        <v>15716</v>
      </c>
      <c r="D24" s="15">
        <v>867</v>
      </c>
      <c r="E24" s="16">
        <v>14936</v>
      </c>
      <c r="F24" s="16">
        <v>1348</v>
      </c>
      <c r="G24" s="17">
        <v>13991</v>
      </c>
      <c r="H24" s="18">
        <v>13223</v>
      </c>
      <c r="I24" s="22">
        <v>12762</v>
      </c>
      <c r="J24" s="23">
        <v>12317</v>
      </c>
      <c r="K24" s="22">
        <v>12013</v>
      </c>
      <c r="L24" s="22">
        <v>11961</v>
      </c>
      <c r="M24" s="22">
        <v>11875</v>
      </c>
      <c r="N24" s="22">
        <v>11497</v>
      </c>
      <c r="O24" s="22">
        <v>11129</v>
      </c>
      <c r="P24" s="22">
        <v>10805</v>
      </c>
      <c r="Q24" s="22">
        <v>10521</v>
      </c>
      <c r="R24" s="22">
        <v>10054</v>
      </c>
      <c r="S24" s="22">
        <v>9904</v>
      </c>
      <c r="T24" s="22">
        <v>9597</v>
      </c>
      <c r="U24" s="21">
        <v>9401</v>
      </c>
      <c r="V24" s="21">
        <v>8678</v>
      </c>
    </row>
    <row r="25" spans="2:22" s="13" customFormat="1" ht="12.75" outlineLevel="1" x14ac:dyDescent="0.25">
      <c r="B25" s="14" t="s">
        <v>25</v>
      </c>
      <c r="C25" s="15">
        <v>17073</v>
      </c>
      <c r="D25" s="15">
        <v>363</v>
      </c>
      <c r="E25" s="16">
        <v>16613</v>
      </c>
      <c r="F25" s="16">
        <v>204</v>
      </c>
      <c r="G25" s="17">
        <v>15943</v>
      </c>
      <c r="H25" s="18">
        <v>15233</v>
      </c>
      <c r="I25" s="22">
        <v>14827</v>
      </c>
      <c r="J25" s="23">
        <v>14330</v>
      </c>
      <c r="K25" s="22">
        <v>14338</v>
      </c>
      <c r="L25" s="22">
        <v>14421</v>
      </c>
      <c r="M25" s="22">
        <v>14444</v>
      </c>
      <c r="N25" s="22">
        <v>14275</v>
      </c>
      <c r="O25" s="22">
        <v>14170</v>
      </c>
      <c r="P25" s="22">
        <v>14057</v>
      </c>
      <c r="Q25" s="22">
        <v>13870</v>
      </c>
      <c r="R25" s="22">
        <v>13728</v>
      </c>
      <c r="S25" s="22">
        <v>13466</v>
      </c>
      <c r="T25" s="22">
        <v>13336</v>
      </c>
      <c r="U25" s="21">
        <v>13106</v>
      </c>
      <c r="V25" s="21">
        <v>13154</v>
      </c>
    </row>
    <row r="26" spans="2:22" s="13" customFormat="1" ht="12.75" outlineLevel="1" x14ac:dyDescent="0.25">
      <c r="B26" s="14" t="s">
        <v>26</v>
      </c>
      <c r="C26" s="15">
        <v>19994</v>
      </c>
      <c r="D26" s="15">
        <v>277</v>
      </c>
      <c r="E26" s="16">
        <v>19590</v>
      </c>
      <c r="F26" s="16">
        <v>172</v>
      </c>
      <c r="G26" s="17">
        <v>18706</v>
      </c>
      <c r="H26" s="18">
        <v>17921</v>
      </c>
      <c r="I26" s="22">
        <v>17429</v>
      </c>
      <c r="J26" s="23">
        <v>16945</v>
      </c>
      <c r="K26" s="22">
        <v>16638</v>
      </c>
      <c r="L26" s="22">
        <v>16540</v>
      </c>
      <c r="M26" s="22">
        <v>16338</v>
      </c>
      <c r="N26" s="22">
        <v>16110</v>
      </c>
      <c r="O26" s="22">
        <v>15867</v>
      </c>
      <c r="P26" s="22">
        <v>15455</v>
      </c>
      <c r="Q26" s="22">
        <v>15073</v>
      </c>
      <c r="R26" s="22">
        <v>14628</v>
      </c>
      <c r="S26" s="22">
        <v>13988</v>
      </c>
      <c r="T26" s="22">
        <v>13575</v>
      </c>
      <c r="U26" s="21">
        <v>13172</v>
      </c>
      <c r="V26" s="21">
        <v>13145</v>
      </c>
    </row>
    <row r="27" spans="2:22" s="13" customFormat="1" ht="12.75" outlineLevel="1" x14ac:dyDescent="0.25">
      <c r="B27" s="25" t="s">
        <v>27</v>
      </c>
      <c r="C27" s="26">
        <v>45</v>
      </c>
      <c r="D27" s="26">
        <v>8</v>
      </c>
      <c r="E27" s="16">
        <v>58</v>
      </c>
      <c r="F27" s="16">
        <v>10</v>
      </c>
      <c r="G27" s="27">
        <v>58</v>
      </c>
      <c r="H27" s="28">
        <v>48</v>
      </c>
      <c r="I27" s="29">
        <v>32</v>
      </c>
      <c r="J27" s="30">
        <v>48</v>
      </c>
      <c r="K27" s="29">
        <v>28</v>
      </c>
      <c r="L27" s="29">
        <v>53</v>
      </c>
      <c r="M27" s="29">
        <v>54</v>
      </c>
      <c r="N27" s="29">
        <v>45</v>
      </c>
      <c r="O27" s="29">
        <v>51</v>
      </c>
      <c r="P27" s="29">
        <v>46</v>
      </c>
      <c r="Q27" s="29">
        <v>50</v>
      </c>
      <c r="R27" s="29">
        <v>44</v>
      </c>
      <c r="S27" s="29">
        <v>22</v>
      </c>
      <c r="T27" s="29">
        <v>18</v>
      </c>
      <c r="U27" s="31">
        <v>0</v>
      </c>
      <c r="V27" s="31">
        <v>0</v>
      </c>
    </row>
    <row r="28" spans="2:22" s="13" customFormat="1" ht="12.75" outlineLevel="1" x14ac:dyDescent="0.25">
      <c r="B28" s="32" t="s">
        <v>28</v>
      </c>
      <c r="C28" s="33">
        <v>69388</v>
      </c>
      <c r="D28" s="33">
        <v>2249</v>
      </c>
      <c r="E28" s="33">
        <v>68013</v>
      </c>
      <c r="F28" s="33">
        <v>2250</v>
      </c>
      <c r="G28" s="34">
        <v>65455</v>
      </c>
      <c r="H28" s="35">
        <v>62954</v>
      </c>
      <c r="I28" s="33">
        <v>61316</v>
      </c>
      <c r="J28" s="36">
        <v>59607</v>
      </c>
      <c r="K28" s="33">
        <v>58888</v>
      </c>
      <c r="L28" s="33">
        <v>58765</v>
      </c>
      <c r="M28" s="33">
        <v>58341</v>
      </c>
      <c r="N28" s="33">
        <v>57304</v>
      </c>
      <c r="O28" s="33">
        <v>56249</v>
      </c>
      <c r="P28" s="33">
        <v>55042</v>
      </c>
      <c r="Q28" s="33">
        <v>53941</v>
      </c>
      <c r="R28" s="33">
        <v>52491</v>
      </c>
      <c r="S28" s="33">
        <v>51234</v>
      </c>
      <c r="T28" s="33">
        <v>50187</v>
      </c>
      <c r="U28" s="37">
        <v>49166</v>
      </c>
      <c r="V28" s="37">
        <v>48397</v>
      </c>
    </row>
    <row r="29" spans="2:22" s="13" customFormat="1" ht="12.75" outlineLevel="1" x14ac:dyDescent="0.25">
      <c r="B29" s="14" t="s">
        <v>29</v>
      </c>
      <c r="C29" s="15">
        <v>1812</v>
      </c>
      <c r="D29" s="15">
        <v>83</v>
      </c>
      <c r="E29" s="16">
        <v>1787</v>
      </c>
      <c r="F29" s="16">
        <v>173</v>
      </c>
      <c r="G29" s="17">
        <v>1737</v>
      </c>
      <c r="H29" s="18">
        <v>1693</v>
      </c>
      <c r="I29" s="22">
        <v>1649</v>
      </c>
      <c r="J29" s="23">
        <v>1613</v>
      </c>
      <c r="K29" s="22">
        <v>1607</v>
      </c>
      <c r="L29" s="22">
        <v>1576</v>
      </c>
      <c r="M29" s="22">
        <v>1512</v>
      </c>
      <c r="N29" s="22">
        <v>1461</v>
      </c>
      <c r="O29" s="22">
        <v>1455</v>
      </c>
      <c r="P29" s="22">
        <v>1414</v>
      </c>
      <c r="Q29" s="22">
        <v>1372</v>
      </c>
      <c r="R29" s="22">
        <v>1341</v>
      </c>
      <c r="S29" s="22">
        <v>1310</v>
      </c>
      <c r="T29" s="22">
        <v>1281</v>
      </c>
      <c r="U29" s="21">
        <v>1246</v>
      </c>
      <c r="V29" s="21">
        <v>1218</v>
      </c>
    </row>
    <row r="30" spans="2:22" s="13" customFormat="1" ht="12.75" outlineLevel="1" x14ac:dyDescent="0.25">
      <c r="B30" s="14" t="s">
        <v>30</v>
      </c>
      <c r="C30" s="15">
        <v>75</v>
      </c>
      <c r="D30" s="15">
        <v>1</v>
      </c>
      <c r="E30" s="16">
        <v>70</v>
      </c>
      <c r="F30" s="16">
        <v>0</v>
      </c>
      <c r="G30" s="17">
        <v>66</v>
      </c>
      <c r="H30" s="18">
        <v>66</v>
      </c>
      <c r="I30" s="22">
        <v>63</v>
      </c>
      <c r="J30" s="23">
        <v>65</v>
      </c>
      <c r="K30" s="22">
        <v>66</v>
      </c>
      <c r="L30" s="22">
        <v>59</v>
      </c>
      <c r="M30" s="22">
        <v>61</v>
      </c>
      <c r="N30" s="22">
        <v>57</v>
      </c>
      <c r="O30" s="22">
        <v>59</v>
      </c>
      <c r="P30" s="22">
        <v>78</v>
      </c>
      <c r="Q30" s="22">
        <v>89</v>
      </c>
      <c r="R30" s="22">
        <v>84</v>
      </c>
      <c r="S30" s="22">
        <v>79</v>
      </c>
      <c r="T30" s="22">
        <v>55</v>
      </c>
      <c r="U30" s="21">
        <v>82</v>
      </c>
      <c r="V30" s="21">
        <v>64</v>
      </c>
    </row>
    <row r="31" spans="2:22" s="13" customFormat="1" ht="12.75" outlineLevel="1" x14ac:dyDescent="0.25">
      <c r="B31" s="14" t="s">
        <v>31</v>
      </c>
      <c r="C31" s="15">
        <v>178</v>
      </c>
      <c r="D31" s="15">
        <v>0</v>
      </c>
      <c r="E31" s="16">
        <v>176</v>
      </c>
      <c r="F31" s="16">
        <v>0</v>
      </c>
      <c r="G31" s="17">
        <v>174</v>
      </c>
      <c r="H31" s="18">
        <v>170</v>
      </c>
      <c r="I31" s="22">
        <v>172</v>
      </c>
      <c r="J31" s="23">
        <v>168</v>
      </c>
      <c r="K31" s="22">
        <v>159</v>
      </c>
      <c r="L31" s="22">
        <v>164</v>
      </c>
      <c r="M31" s="22">
        <v>162</v>
      </c>
      <c r="N31" s="22">
        <v>155</v>
      </c>
      <c r="O31" s="22">
        <v>141</v>
      </c>
      <c r="P31" s="22">
        <v>132</v>
      </c>
      <c r="Q31" s="22">
        <v>123</v>
      </c>
      <c r="R31" s="22">
        <v>113</v>
      </c>
      <c r="S31" s="22">
        <v>114</v>
      </c>
      <c r="T31" s="22">
        <v>107</v>
      </c>
      <c r="U31" s="21">
        <v>102</v>
      </c>
      <c r="V31" s="21">
        <v>87</v>
      </c>
    </row>
    <row r="32" spans="2:22" s="13" customFormat="1" ht="12.75" outlineLevel="1" x14ac:dyDescent="0.25">
      <c r="B32" s="14" t="s">
        <v>32</v>
      </c>
      <c r="C32" s="15">
        <v>253</v>
      </c>
      <c r="D32" s="15">
        <v>6</v>
      </c>
      <c r="E32" s="16">
        <v>243</v>
      </c>
      <c r="F32" s="16">
        <v>7</v>
      </c>
      <c r="G32" s="17">
        <v>234</v>
      </c>
      <c r="H32" s="18">
        <v>211</v>
      </c>
      <c r="I32" s="22">
        <v>212</v>
      </c>
      <c r="J32" s="23">
        <v>208</v>
      </c>
      <c r="K32" s="22">
        <v>204</v>
      </c>
      <c r="L32" s="22">
        <v>184</v>
      </c>
      <c r="M32" s="22">
        <v>172</v>
      </c>
      <c r="N32" s="22">
        <v>160</v>
      </c>
      <c r="O32" s="22">
        <v>144</v>
      </c>
      <c r="P32" s="22">
        <v>132</v>
      </c>
      <c r="Q32" s="22">
        <v>102</v>
      </c>
      <c r="R32" s="22">
        <v>86</v>
      </c>
      <c r="S32" s="22">
        <v>80</v>
      </c>
      <c r="T32" s="22">
        <v>77</v>
      </c>
      <c r="U32" s="21">
        <v>82</v>
      </c>
      <c r="V32" s="21">
        <v>81</v>
      </c>
    </row>
    <row r="33" spans="2:22" s="13" customFormat="1" ht="12.75" outlineLevel="1" x14ac:dyDescent="0.25">
      <c r="B33" s="14" t="s">
        <v>33</v>
      </c>
      <c r="C33" s="15">
        <v>0</v>
      </c>
      <c r="D33" s="15">
        <v>0</v>
      </c>
      <c r="E33" s="16">
        <v>0</v>
      </c>
      <c r="F33" s="16">
        <v>0</v>
      </c>
      <c r="G33" s="17">
        <v>0</v>
      </c>
      <c r="H33" s="18">
        <v>0</v>
      </c>
      <c r="I33" s="22">
        <v>0</v>
      </c>
      <c r="J33" s="23">
        <v>0</v>
      </c>
      <c r="K33" s="22">
        <v>0</v>
      </c>
      <c r="L33" s="22">
        <v>0</v>
      </c>
      <c r="M33" s="22">
        <v>0</v>
      </c>
      <c r="N33" s="22">
        <v>0</v>
      </c>
      <c r="O33" s="22">
        <v>0</v>
      </c>
      <c r="P33" s="22">
        <v>0</v>
      </c>
      <c r="Q33" s="22">
        <v>0</v>
      </c>
      <c r="R33" s="22">
        <v>0</v>
      </c>
      <c r="S33" s="22">
        <v>0</v>
      </c>
      <c r="T33" s="22">
        <v>27</v>
      </c>
      <c r="U33" s="21">
        <v>6</v>
      </c>
      <c r="V33" s="21">
        <v>21</v>
      </c>
    </row>
    <row r="34" spans="2:22" s="13" customFormat="1" ht="12.75" outlineLevel="1" x14ac:dyDescent="0.25">
      <c r="B34" s="25" t="s">
        <v>34</v>
      </c>
      <c r="C34" s="26">
        <v>119</v>
      </c>
      <c r="D34" s="26">
        <v>17</v>
      </c>
      <c r="E34" s="16">
        <v>168</v>
      </c>
      <c r="F34" s="16">
        <v>63</v>
      </c>
      <c r="G34" s="27">
        <v>103</v>
      </c>
      <c r="H34" s="28">
        <v>78</v>
      </c>
      <c r="I34" s="29">
        <v>50</v>
      </c>
      <c r="J34" s="30">
        <v>36</v>
      </c>
      <c r="K34" s="29">
        <v>47</v>
      </c>
      <c r="L34" s="29">
        <v>57</v>
      </c>
      <c r="M34" s="29">
        <v>89</v>
      </c>
      <c r="N34" s="29">
        <v>94</v>
      </c>
      <c r="O34" s="29">
        <v>133</v>
      </c>
      <c r="P34" s="29">
        <v>138</v>
      </c>
      <c r="Q34" s="29">
        <v>144</v>
      </c>
      <c r="R34" s="29">
        <v>175</v>
      </c>
      <c r="S34" s="29">
        <v>300</v>
      </c>
      <c r="T34" s="29">
        <v>342</v>
      </c>
      <c r="U34" s="31">
        <v>661</v>
      </c>
      <c r="V34" s="31">
        <v>636</v>
      </c>
    </row>
    <row r="35" spans="2:22" s="13" customFormat="1" ht="25.5" outlineLevel="1" x14ac:dyDescent="0.25">
      <c r="B35" s="45" t="s">
        <v>35</v>
      </c>
      <c r="C35" s="46">
        <v>2437</v>
      </c>
      <c r="D35" s="46">
        <v>107</v>
      </c>
      <c r="E35" s="46">
        <v>2444</v>
      </c>
      <c r="F35" s="46">
        <v>243</v>
      </c>
      <c r="G35" s="47">
        <v>2314</v>
      </c>
      <c r="H35" s="48">
        <v>2218</v>
      </c>
      <c r="I35" s="46">
        <v>2146</v>
      </c>
      <c r="J35" s="49">
        <v>2090</v>
      </c>
      <c r="K35" s="46">
        <v>2083</v>
      </c>
      <c r="L35" s="46">
        <v>2040</v>
      </c>
      <c r="M35" s="46">
        <v>1996</v>
      </c>
      <c r="N35" s="46">
        <v>1927</v>
      </c>
      <c r="O35" s="46">
        <v>1932</v>
      </c>
      <c r="P35" s="46">
        <v>1894</v>
      </c>
      <c r="Q35" s="46">
        <v>1830</v>
      </c>
      <c r="R35" s="46">
        <v>1799</v>
      </c>
      <c r="S35" s="46">
        <v>1883</v>
      </c>
      <c r="T35" s="46">
        <v>1889</v>
      </c>
      <c r="U35" s="46">
        <v>2179</v>
      </c>
      <c r="V35" s="46">
        <v>2107</v>
      </c>
    </row>
    <row r="36" spans="2:22" s="13" customFormat="1" ht="12.75" outlineLevel="1" x14ac:dyDescent="0.25">
      <c r="B36" s="14" t="s">
        <v>36</v>
      </c>
      <c r="C36" s="15">
        <v>126</v>
      </c>
      <c r="D36" s="15">
        <v>0</v>
      </c>
      <c r="E36" s="16">
        <v>130</v>
      </c>
      <c r="F36" s="16">
        <v>1</v>
      </c>
      <c r="G36" s="17">
        <v>129</v>
      </c>
      <c r="H36" s="18">
        <v>124</v>
      </c>
      <c r="I36" s="22">
        <v>125</v>
      </c>
      <c r="J36" s="23">
        <v>150</v>
      </c>
      <c r="K36" s="22">
        <v>191</v>
      </c>
      <c r="L36" s="22">
        <v>258</v>
      </c>
      <c r="M36" s="22">
        <v>320</v>
      </c>
      <c r="N36" s="22">
        <v>330</v>
      </c>
      <c r="O36" s="22">
        <v>321</v>
      </c>
      <c r="P36" s="22">
        <v>342</v>
      </c>
      <c r="Q36" s="22">
        <v>343</v>
      </c>
      <c r="R36" s="22">
        <v>370</v>
      </c>
      <c r="S36" s="22">
        <v>375</v>
      </c>
      <c r="T36" s="22">
        <v>393</v>
      </c>
      <c r="U36" s="21">
        <v>427</v>
      </c>
      <c r="V36" s="21">
        <v>437</v>
      </c>
    </row>
    <row r="37" spans="2:22" s="13" customFormat="1" ht="12.75" outlineLevel="1" x14ac:dyDescent="0.25">
      <c r="B37" s="14" t="s">
        <v>37</v>
      </c>
      <c r="C37" s="15">
        <v>1131</v>
      </c>
      <c r="D37" s="15">
        <v>10</v>
      </c>
      <c r="E37" s="16">
        <v>1081</v>
      </c>
      <c r="F37" s="16">
        <v>6</v>
      </c>
      <c r="G37" s="17">
        <v>1053</v>
      </c>
      <c r="H37" s="18">
        <v>1026</v>
      </c>
      <c r="I37" s="22">
        <v>1028</v>
      </c>
      <c r="J37" s="23">
        <v>1075</v>
      </c>
      <c r="K37" s="22">
        <v>1349</v>
      </c>
      <c r="L37" s="22">
        <v>1440</v>
      </c>
      <c r="M37" s="22">
        <v>1607</v>
      </c>
      <c r="N37" s="22">
        <v>1581</v>
      </c>
      <c r="O37" s="22">
        <v>1613</v>
      </c>
      <c r="P37" s="22">
        <v>1598</v>
      </c>
      <c r="Q37" s="22">
        <v>1586</v>
      </c>
      <c r="R37" s="22">
        <v>1549</v>
      </c>
      <c r="S37" s="22">
        <v>1628</v>
      </c>
      <c r="T37" s="22">
        <v>1584</v>
      </c>
      <c r="U37" s="21">
        <v>1493</v>
      </c>
      <c r="V37" s="21">
        <v>1354</v>
      </c>
    </row>
    <row r="38" spans="2:22" s="13" customFormat="1" ht="12.75" outlineLevel="1" x14ac:dyDescent="0.25">
      <c r="B38" s="14" t="s">
        <v>38</v>
      </c>
      <c r="C38" s="15">
        <v>117</v>
      </c>
      <c r="D38" s="15">
        <v>0</v>
      </c>
      <c r="E38" s="16">
        <v>102</v>
      </c>
      <c r="F38" s="16">
        <v>1</v>
      </c>
      <c r="G38" s="17">
        <v>90</v>
      </c>
      <c r="H38" s="18">
        <v>80</v>
      </c>
      <c r="I38" s="22">
        <v>92</v>
      </c>
      <c r="J38" s="23">
        <v>99</v>
      </c>
      <c r="K38" s="22">
        <v>110</v>
      </c>
      <c r="L38" s="22">
        <v>126</v>
      </c>
      <c r="M38" s="22">
        <v>113</v>
      </c>
      <c r="N38" s="22">
        <v>110</v>
      </c>
      <c r="O38" s="22">
        <v>123</v>
      </c>
      <c r="P38" s="22">
        <v>137</v>
      </c>
      <c r="Q38" s="22">
        <v>135</v>
      </c>
      <c r="R38" s="22">
        <v>133</v>
      </c>
      <c r="S38" s="22">
        <v>108</v>
      </c>
      <c r="T38" s="22">
        <v>93</v>
      </c>
      <c r="U38" s="21">
        <v>106</v>
      </c>
      <c r="V38" s="21">
        <v>119</v>
      </c>
    </row>
    <row r="39" spans="2:22" s="13" customFormat="1" ht="12.75" outlineLevel="1" x14ac:dyDescent="0.25">
      <c r="B39" s="14" t="s">
        <v>39</v>
      </c>
      <c r="C39" s="15">
        <v>9546</v>
      </c>
      <c r="D39" s="15">
        <v>251</v>
      </c>
      <c r="E39" s="16">
        <v>8901</v>
      </c>
      <c r="F39" s="16">
        <v>220</v>
      </c>
      <c r="G39" s="17">
        <v>8264</v>
      </c>
      <c r="H39" s="18">
        <v>8054</v>
      </c>
      <c r="I39" s="22">
        <v>8082</v>
      </c>
      <c r="J39" s="23">
        <v>8142</v>
      </c>
      <c r="K39" s="22">
        <v>8582</v>
      </c>
      <c r="L39" s="22">
        <v>9223</v>
      </c>
      <c r="M39" s="22">
        <v>9921</v>
      </c>
      <c r="N39" s="22">
        <v>9952</v>
      </c>
      <c r="O39" s="22">
        <v>9825</v>
      </c>
      <c r="P39" s="22">
        <v>9751</v>
      </c>
      <c r="Q39" s="22">
        <v>9548</v>
      </c>
      <c r="R39" s="22">
        <v>9141</v>
      </c>
      <c r="S39" s="22">
        <v>8888</v>
      </c>
      <c r="T39" s="22">
        <v>8558</v>
      </c>
      <c r="U39" s="21">
        <v>8211</v>
      </c>
      <c r="V39" s="21">
        <v>7900</v>
      </c>
    </row>
    <row r="40" spans="2:22" s="13" customFormat="1" ht="12.75" outlineLevel="1" x14ac:dyDescent="0.25">
      <c r="B40" s="25" t="s">
        <v>40</v>
      </c>
      <c r="C40" s="26">
        <v>0</v>
      </c>
      <c r="D40" s="26">
        <v>0</v>
      </c>
      <c r="E40" s="16">
        <v>0</v>
      </c>
      <c r="F40" s="16">
        <v>0</v>
      </c>
      <c r="G40" s="27">
        <v>0</v>
      </c>
      <c r="H40" s="28">
        <v>0</v>
      </c>
      <c r="I40" s="29">
        <v>0</v>
      </c>
      <c r="J40" s="30">
        <v>0</v>
      </c>
      <c r="K40" s="29">
        <v>0</v>
      </c>
      <c r="L40" s="29">
        <v>0</v>
      </c>
      <c r="M40" s="29">
        <v>0</v>
      </c>
      <c r="N40" s="29">
        <v>0</v>
      </c>
      <c r="O40" s="29">
        <v>233</v>
      </c>
      <c r="P40" s="29">
        <v>212</v>
      </c>
      <c r="Q40" s="29">
        <v>291</v>
      </c>
      <c r="R40" s="29">
        <v>413</v>
      </c>
      <c r="S40" s="29">
        <v>420</v>
      </c>
      <c r="T40" s="29">
        <v>431</v>
      </c>
      <c r="U40" s="31">
        <v>349</v>
      </c>
      <c r="V40" s="31">
        <v>298</v>
      </c>
    </row>
    <row r="41" spans="2:22" s="13" customFormat="1" ht="12.75" outlineLevel="1" x14ac:dyDescent="0.25">
      <c r="B41" s="32" t="s">
        <v>41</v>
      </c>
      <c r="C41" s="33">
        <v>10920</v>
      </c>
      <c r="D41" s="33">
        <v>261</v>
      </c>
      <c r="E41" s="33">
        <v>10214</v>
      </c>
      <c r="F41" s="33">
        <v>228</v>
      </c>
      <c r="G41" s="34">
        <v>9536</v>
      </c>
      <c r="H41" s="35">
        <v>9284</v>
      </c>
      <c r="I41" s="33">
        <v>9327</v>
      </c>
      <c r="J41" s="36">
        <v>9466</v>
      </c>
      <c r="K41" s="33">
        <v>10232</v>
      </c>
      <c r="L41" s="33">
        <v>11047</v>
      </c>
      <c r="M41" s="33">
        <v>11961</v>
      </c>
      <c r="N41" s="33">
        <v>11973</v>
      </c>
      <c r="O41" s="33">
        <v>12115</v>
      </c>
      <c r="P41" s="33">
        <v>12040</v>
      </c>
      <c r="Q41" s="33">
        <v>11903</v>
      </c>
      <c r="R41" s="33">
        <v>11606</v>
      </c>
      <c r="S41" s="33">
        <v>11419</v>
      </c>
      <c r="T41" s="33">
        <v>11059</v>
      </c>
      <c r="U41" s="37">
        <v>10586</v>
      </c>
      <c r="V41" s="37">
        <v>10108</v>
      </c>
    </row>
    <row r="42" spans="2:22" s="13" customFormat="1" ht="12.75" outlineLevel="1" x14ac:dyDescent="0.25">
      <c r="B42" s="32" t="s">
        <v>42</v>
      </c>
      <c r="C42" s="33">
        <v>0</v>
      </c>
      <c r="D42" s="33">
        <f>1079+20</f>
        <v>1099</v>
      </c>
      <c r="E42" s="33">
        <v>0</v>
      </c>
      <c r="F42" s="33">
        <v>1995</v>
      </c>
      <c r="G42" s="33">
        <v>0</v>
      </c>
      <c r="H42" s="33">
        <v>0</v>
      </c>
      <c r="I42" s="33">
        <v>0</v>
      </c>
      <c r="J42" s="33">
        <v>0</v>
      </c>
      <c r="K42" s="33">
        <v>0</v>
      </c>
      <c r="L42" s="33">
        <v>0</v>
      </c>
      <c r="M42" s="33">
        <v>0</v>
      </c>
      <c r="N42" s="33">
        <v>0</v>
      </c>
      <c r="O42" s="33">
        <v>0</v>
      </c>
      <c r="P42" s="33">
        <v>0</v>
      </c>
      <c r="Q42" s="33">
        <v>0</v>
      </c>
      <c r="R42" s="33">
        <v>0</v>
      </c>
      <c r="S42" s="33">
        <v>0</v>
      </c>
      <c r="T42" s="33">
        <v>0</v>
      </c>
      <c r="U42" s="50">
        <v>0</v>
      </c>
      <c r="V42" s="50">
        <v>0</v>
      </c>
    </row>
    <row r="43" spans="2:22" s="57" customFormat="1" ht="15" thickBot="1" x14ac:dyDescent="0.3">
      <c r="B43" s="51" t="s">
        <v>43</v>
      </c>
      <c r="C43" s="52">
        <f>304903-20</f>
        <v>304883</v>
      </c>
      <c r="D43" s="52">
        <f>24819+20</f>
        <v>24839</v>
      </c>
      <c r="E43" s="52">
        <v>308055</v>
      </c>
      <c r="F43" s="52">
        <v>22829</v>
      </c>
      <c r="G43" s="53">
        <v>291163</v>
      </c>
      <c r="H43" s="54">
        <v>280636</v>
      </c>
      <c r="I43" s="52">
        <v>275352</v>
      </c>
      <c r="J43" s="55">
        <v>267971</v>
      </c>
      <c r="K43" s="52">
        <v>266337</v>
      </c>
      <c r="L43" s="52">
        <v>267602</v>
      </c>
      <c r="M43" s="52">
        <v>268127</v>
      </c>
      <c r="N43" s="52">
        <v>265143</v>
      </c>
      <c r="O43" s="52">
        <v>262006</v>
      </c>
      <c r="P43" s="52">
        <v>258323</v>
      </c>
      <c r="Q43" s="52">
        <v>254864</v>
      </c>
      <c r="R43" s="52">
        <v>250037</v>
      </c>
      <c r="S43" s="52">
        <v>246880</v>
      </c>
      <c r="T43" s="52">
        <v>242476</v>
      </c>
      <c r="U43" s="56">
        <v>238448</v>
      </c>
      <c r="V43" s="56">
        <v>235335</v>
      </c>
    </row>
    <row r="44" spans="2:22" s="57" customFormat="1" ht="13.9" customHeight="1" x14ac:dyDescent="0.25">
      <c r="B44" s="58"/>
      <c r="C44" s="58"/>
      <c r="D44" s="59"/>
      <c r="E44" s="59"/>
      <c r="F44" s="59"/>
      <c r="G44" s="59"/>
      <c r="H44" s="59"/>
      <c r="I44" s="59"/>
      <c r="J44" s="59"/>
      <c r="K44" s="59"/>
      <c r="L44" s="59"/>
      <c r="M44" s="59"/>
      <c r="N44" s="59"/>
      <c r="O44" s="59"/>
      <c r="P44" s="59"/>
      <c r="Q44" s="59"/>
      <c r="R44" s="59"/>
      <c r="S44" s="59"/>
      <c r="T44" s="59"/>
      <c r="U44" s="61"/>
      <c r="V44" s="61"/>
    </row>
    <row r="45" spans="2:22" s="57" customFormat="1" ht="15.75" thickBot="1" x14ac:dyDescent="0.3">
      <c r="B45" s="60" t="s">
        <v>44</v>
      </c>
      <c r="C45" s="60"/>
      <c r="D45" s="61"/>
      <c r="E45" s="61"/>
      <c r="F45" s="61"/>
      <c r="G45" s="61"/>
      <c r="H45" s="61"/>
      <c r="I45" s="61"/>
      <c r="J45" s="61"/>
      <c r="K45" s="61"/>
      <c r="L45" s="61"/>
      <c r="M45" s="61"/>
      <c r="N45" s="61"/>
      <c r="O45" s="61"/>
      <c r="P45" s="61"/>
      <c r="Q45" s="61"/>
      <c r="R45" s="61"/>
      <c r="S45" s="61"/>
      <c r="T45" s="61"/>
    </row>
    <row r="46" spans="2:22" s="67" customFormat="1" ht="25.5" outlineLevel="1" x14ac:dyDescent="0.2">
      <c r="B46" s="62" t="s">
        <v>2</v>
      </c>
      <c r="C46" s="9">
        <v>2022</v>
      </c>
      <c r="D46" s="10" t="s">
        <v>3</v>
      </c>
      <c r="E46" s="63">
        <v>2021</v>
      </c>
      <c r="F46" s="63" t="s">
        <v>4</v>
      </c>
      <c r="G46" s="63">
        <v>2020</v>
      </c>
      <c r="H46" s="63">
        <v>2019</v>
      </c>
      <c r="I46" s="64">
        <v>2018</v>
      </c>
      <c r="J46" s="65">
        <v>2017</v>
      </c>
      <c r="K46" s="65">
        <v>2016</v>
      </c>
      <c r="L46" s="65">
        <v>2015</v>
      </c>
      <c r="M46" s="65">
        <v>2014</v>
      </c>
      <c r="N46" s="65">
        <v>2013</v>
      </c>
      <c r="O46" s="65">
        <v>2012</v>
      </c>
      <c r="P46" s="65">
        <v>2011</v>
      </c>
      <c r="Q46" s="65">
        <v>2010</v>
      </c>
      <c r="R46" s="65">
        <v>2009</v>
      </c>
      <c r="S46" s="65">
        <v>2008</v>
      </c>
      <c r="T46" s="65">
        <v>2007</v>
      </c>
      <c r="U46" s="66">
        <v>2006</v>
      </c>
      <c r="V46" s="66">
        <v>2005</v>
      </c>
    </row>
    <row r="47" spans="2:22" s="13" customFormat="1" ht="12.75" outlineLevel="1" x14ac:dyDescent="0.25">
      <c r="B47" s="68" t="s">
        <v>5</v>
      </c>
      <c r="C47" s="69">
        <v>26660</v>
      </c>
      <c r="D47" s="69">
        <v>2172</v>
      </c>
      <c r="E47" s="70">
        <v>28909</v>
      </c>
      <c r="F47" s="70">
        <v>2094</v>
      </c>
      <c r="G47" s="70">
        <v>30539</v>
      </c>
      <c r="H47" s="70">
        <v>31657</v>
      </c>
      <c r="I47" s="19">
        <v>32158</v>
      </c>
      <c r="J47" s="20">
        <v>32847</v>
      </c>
      <c r="K47" s="20">
        <v>33899</v>
      </c>
      <c r="L47" s="20">
        <v>34260</v>
      </c>
      <c r="M47" s="20">
        <v>35504</v>
      </c>
      <c r="N47" s="20">
        <v>35629</v>
      </c>
      <c r="O47" s="20">
        <v>35806</v>
      </c>
      <c r="P47" s="20">
        <v>36224</v>
      </c>
      <c r="Q47" s="20">
        <v>36669</v>
      </c>
      <c r="R47" s="20">
        <v>37662</v>
      </c>
      <c r="S47" s="20">
        <v>39278</v>
      </c>
      <c r="T47" s="20">
        <v>40956</v>
      </c>
      <c r="U47" s="71">
        <v>41047</v>
      </c>
      <c r="V47" s="71">
        <v>41394</v>
      </c>
    </row>
    <row r="48" spans="2:22" s="13" customFormat="1" ht="12.75" outlineLevel="1" x14ac:dyDescent="0.25">
      <c r="B48" s="72" t="s">
        <v>6</v>
      </c>
      <c r="C48" s="73">
        <v>32733</v>
      </c>
      <c r="D48" s="73">
        <v>1821</v>
      </c>
      <c r="E48" s="18">
        <v>31614</v>
      </c>
      <c r="F48" s="18">
        <v>1782</v>
      </c>
      <c r="G48" s="18">
        <v>30545</v>
      </c>
      <c r="H48" s="18">
        <v>27993</v>
      </c>
      <c r="I48" s="22">
        <v>26137</v>
      </c>
      <c r="J48" s="23">
        <v>24520</v>
      </c>
      <c r="K48" s="23">
        <v>22732</v>
      </c>
      <c r="L48" s="23">
        <v>21835</v>
      </c>
      <c r="M48" s="23">
        <v>19908</v>
      </c>
      <c r="N48" s="23">
        <v>18759</v>
      </c>
      <c r="O48" s="23">
        <v>17971</v>
      </c>
      <c r="P48" s="23">
        <v>16874</v>
      </c>
      <c r="Q48" s="23">
        <v>16147</v>
      </c>
      <c r="R48" s="23">
        <v>15431</v>
      </c>
      <c r="S48" s="23">
        <v>14821</v>
      </c>
      <c r="T48" s="23">
        <v>14001</v>
      </c>
      <c r="U48" s="21">
        <v>13662</v>
      </c>
      <c r="V48" s="21">
        <v>13181</v>
      </c>
    </row>
    <row r="49" spans="2:25" s="13" customFormat="1" ht="12.75" outlineLevel="1" x14ac:dyDescent="0.25">
      <c r="B49" s="72" t="s">
        <v>7</v>
      </c>
      <c r="C49" s="73">
        <v>3587</v>
      </c>
      <c r="D49" s="73">
        <v>158</v>
      </c>
      <c r="E49" s="18">
        <v>3602</v>
      </c>
      <c r="F49" s="18">
        <v>133</v>
      </c>
      <c r="G49" s="18">
        <v>3625</v>
      </c>
      <c r="H49" s="18">
        <v>3601</v>
      </c>
      <c r="I49" s="22">
        <v>3594</v>
      </c>
      <c r="J49" s="23">
        <v>3625</v>
      </c>
      <c r="K49" s="23">
        <v>3589</v>
      </c>
      <c r="L49" s="23">
        <v>3530</v>
      </c>
      <c r="M49" s="23">
        <v>3444</v>
      </c>
      <c r="N49" s="23">
        <v>3414</v>
      </c>
      <c r="O49" s="23">
        <v>3317</v>
      </c>
      <c r="P49" s="23">
        <v>3209</v>
      </c>
      <c r="Q49" s="23">
        <v>3131</v>
      </c>
      <c r="R49" s="23">
        <v>3084</v>
      </c>
      <c r="S49" s="23">
        <v>3087</v>
      </c>
      <c r="T49" s="23">
        <v>3045</v>
      </c>
      <c r="U49" s="21">
        <v>2965</v>
      </c>
      <c r="V49" s="21">
        <v>2879</v>
      </c>
    </row>
    <row r="50" spans="2:25" s="13" customFormat="1" ht="12.75" outlineLevel="1" x14ac:dyDescent="0.25">
      <c r="B50" s="72" t="s">
        <v>8</v>
      </c>
      <c r="C50" s="73">
        <v>77</v>
      </c>
      <c r="D50" s="73">
        <v>2</v>
      </c>
      <c r="E50" s="18">
        <v>79</v>
      </c>
      <c r="F50" s="18">
        <v>1</v>
      </c>
      <c r="G50" s="18">
        <v>78</v>
      </c>
      <c r="H50" s="18">
        <v>77</v>
      </c>
      <c r="I50" s="22">
        <v>75</v>
      </c>
      <c r="J50" s="23">
        <v>75</v>
      </c>
      <c r="K50" s="23">
        <v>73</v>
      </c>
      <c r="L50" s="23">
        <v>72</v>
      </c>
      <c r="M50" s="23">
        <v>63</v>
      </c>
      <c r="N50" s="23">
        <v>70</v>
      </c>
      <c r="O50" s="23">
        <v>60</v>
      </c>
      <c r="P50" s="23">
        <v>57</v>
      </c>
      <c r="Q50" s="23">
        <v>57</v>
      </c>
      <c r="R50" s="23">
        <v>55</v>
      </c>
      <c r="S50" s="23">
        <v>65</v>
      </c>
      <c r="T50" s="23">
        <v>62</v>
      </c>
      <c r="U50" s="21">
        <v>61</v>
      </c>
      <c r="V50" s="21">
        <v>62</v>
      </c>
    </row>
    <row r="51" spans="2:25" s="13" customFormat="1" ht="12.75" outlineLevel="1" x14ac:dyDescent="0.25">
      <c r="B51" s="72" t="s">
        <v>9</v>
      </c>
      <c r="C51" s="73">
        <v>19403</v>
      </c>
      <c r="D51" s="73">
        <v>684</v>
      </c>
      <c r="E51" s="18">
        <v>19558</v>
      </c>
      <c r="F51" s="18">
        <v>543</v>
      </c>
      <c r="G51" s="18">
        <v>19775</v>
      </c>
      <c r="H51" s="18">
        <v>19210</v>
      </c>
      <c r="I51" s="22">
        <v>18889</v>
      </c>
      <c r="J51" s="23">
        <v>18516</v>
      </c>
      <c r="K51" s="23">
        <v>18758</v>
      </c>
      <c r="L51" s="23">
        <v>18971</v>
      </c>
      <c r="M51" s="23">
        <v>19018</v>
      </c>
      <c r="N51" s="23">
        <v>18663</v>
      </c>
      <c r="O51" s="23">
        <v>18012</v>
      </c>
      <c r="P51" s="23">
        <v>17281</v>
      </c>
      <c r="Q51" s="23">
        <v>16545</v>
      </c>
      <c r="R51" s="23">
        <v>16009</v>
      </c>
      <c r="S51" s="23">
        <v>15223</v>
      </c>
      <c r="T51" s="23">
        <v>14848</v>
      </c>
      <c r="U51" s="21">
        <v>14638</v>
      </c>
      <c r="V51" s="21">
        <v>14230</v>
      </c>
    </row>
    <row r="52" spans="2:25" s="13" customFormat="1" ht="12.75" outlineLevel="1" x14ac:dyDescent="0.25">
      <c r="B52" s="72" t="s">
        <v>10</v>
      </c>
      <c r="C52" s="73">
        <v>1070</v>
      </c>
      <c r="D52" s="73">
        <v>120</v>
      </c>
      <c r="E52" s="18">
        <v>536</v>
      </c>
      <c r="F52" s="18">
        <v>132</v>
      </c>
      <c r="G52" s="18">
        <v>99</v>
      </c>
      <c r="H52" s="18">
        <v>89</v>
      </c>
      <c r="I52" s="22">
        <v>113</v>
      </c>
      <c r="J52" s="23">
        <v>72</v>
      </c>
      <c r="K52" s="23">
        <v>67</v>
      </c>
      <c r="L52" s="23">
        <v>109</v>
      </c>
      <c r="M52" s="23">
        <v>115</v>
      </c>
      <c r="N52" s="23">
        <v>134</v>
      </c>
      <c r="O52" s="23">
        <v>89</v>
      </c>
      <c r="P52" s="23">
        <v>140</v>
      </c>
      <c r="Q52" s="23">
        <v>148</v>
      </c>
      <c r="R52" s="23">
        <v>219</v>
      </c>
      <c r="S52" s="23">
        <v>245</v>
      </c>
      <c r="T52" s="23">
        <v>214</v>
      </c>
      <c r="U52" s="21">
        <v>181</v>
      </c>
      <c r="V52" s="21">
        <v>193</v>
      </c>
    </row>
    <row r="53" spans="2:25" s="13" customFormat="1" ht="12.75" outlineLevel="1" x14ac:dyDescent="0.25">
      <c r="B53" s="74" t="s">
        <v>11</v>
      </c>
      <c r="C53" s="75">
        <v>54</v>
      </c>
      <c r="D53" s="75">
        <v>8</v>
      </c>
      <c r="E53" s="28">
        <v>75</v>
      </c>
      <c r="F53" s="28">
        <v>6</v>
      </c>
      <c r="G53" s="28">
        <v>83</v>
      </c>
      <c r="H53" s="28">
        <v>48</v>
      </c>
      <c r="I53" s="29">
        <v>44</v>
      </c>
      <c r="J53" s="30">
        <v>17</v>
      </c>
      <c r="K53" s="30">
        <v>28</v>
      </c>
      <c r="L53" s="30">
        <v>49</v>
      </c>
      <c r="M53" s="30">
        <v>56</v>
      </c>
      <c r="N53" s="30">
        <v>61</v>
      </c>
      <c r="O53" s="30">
        <v>91</v>
      </c>
      <c r="P53" s="30">
        <v>82</v>
      </c>
      <c r="Q53" s="30">
        <v>102</v>
      </c>
      <c r="R53" s="30">
        <v>108</v>
      </c>
      <c r="S53" s="30">
        <v>102</v>
      </c>
      <c r="T53" s="30">
        <v>118</v>
      </c>
      <c r="U53" s="31">
        <v>107</v>
      </c>
      <c r="V53" s="31">
        <v>115</v>
      </c>
    </row>
    <row r="54" spans="2:25" s="13" customFormat="1" ht="12.75" outlineLevel="1" x14ac:dyDescent="0.25">
      <c r="B54" s="76" t="s">
        <v>12</v>
      </c>
      <c r="C54" s="35">
        <v>83584</v>
      </c>
      <c r="D54" s="35">
        <v>4965</v>
      </c>
      <c r="E54" s="35">
        <v>84373</v>
      </c>
      <c r="F54" s="35">
        <v>4691</v>
      </c>
      <c r="G54" s="35">
        <v>84744</v>
      </c>
      <c r="H54" s="35">
        <v>82675</v>
      </c>
      <c r="I54" s="33">
        <v>81010</v>
      </c>
      <c r="J54" s="36">
        <v>79672</v>
      </c>
      <c r="K54" s="36">
        <v>79146</v>
      </c>
      <c r="L54" s="36">
        <v>78826</v>
      </c>
      <c r="M54" s="36">
        <v>78108</v>
      </c>
      <c r="N54" s="36">
        <v>76730</v>
      </c>
      <c r="O54" s="36">
        <v>75346</v>
      </c>
      <c r="P54" s="36">
        <v>73867</v>
      </c>
      <c r="Q54" s="36">
        <v>72799</v>
      </c>
      <c r="R54" s="36">
        <v>72568</v>
      </c>
      <c r="S54" s="36">
        <v>72821</v>
      </c>
      <c r="T54" s="36">
        <v>73244</v>
      </c>
      <c r="U54" s="37">
        <v>72661</v>
      </c>
      <c r="V54" s="37">
        <v>72054</v>
      </c>
    </row>
    <row r="55" spans="2:25" s="13" customFormat="1" ht="12.75" outlineLevel="1" x14ac:dyDescent="0.25">
      <c r="B55" s="72" t="s">
        <v>13</v>
      </c>
      <c r="C55" s="73">
        <v>45419</v>
      </c>
      <c r="D55" s="73">
        <v>1484</v>
      </c>
      <c r="E55" s="18">
        <v>48355</v>
      </c>
      <c r="F55" s="18">
        <v>978</v>
      </c>
      <c r="G55" s="18">
        <v>42706</v>
      </c>
      <c r="H55" s="18">
        <v>42340</v>
      </c>
      <c r="I55" s="22">
        <v>42363</v>
      </c>
      <c r="J55" s="23">
        <v>40912</v>
      </c>
      <c r="K55" s="23">
        <v>40259</v>
      </c>
      <c r="L55" s="23">
        <v>40242</v>
      </c>
      <c r="M55" s="23">
        <v>40630</v>
      </c>
      <c r="N55" s="23">
        <v>40369</v>
      </c>
      <c r="O55" s="23">
        <v>39999</v>
      </c>
      <c r="P55" s="23">
        <v>39573</v>
      </c>
      <c r="Q55" s="23">
        <v>39186</v>
      </c>
      <c r="R55" s="23">
        <v>38359</v>
      </c>
      <c r="S55" s="23">
        <v>38105</v>
      </c>
      <c r="T55" s="23">
        <v>37587</v>
      </c>
      <c r="U55" s="21">
        <v>36850</v>
      </c>
      <c r="V55" s="21">
        <v>36886</v>
      </c>
      <c r="Y55" s="253"/>
    </row>
    <row r="56" spans="2:25" s="13" customFormat="1" ht="12.75" outlineLevel="1" x14ac:dyDescent="0.25">
      <c r="B56" s="77" t="s">
        <v>14</v>
      </c>
      <c r="C56" s="78">
        <v>6618</v>
      </c>
      <c r="D56" s="78">
        <v>106</v>
      </c>
      <c r="E56" s="41">
        <v>6448</v>
      </c>
      <c r="F56" s="41">
        <v>48</v>
      </c>
      <c r="G56" s="41">
        <v>6422</v>
      </c>
      <c r="H56" s="41">
        <v>6275</v>
      </c>
      <c r="I56" s="42">
        <v>6287</v>
      </c>
      <c r="J56" s="43">
        <v>6296</v>
      </c>
      <c r="K56" s="43">
        <v>6307</v>
      </c>
      <c r="L56" s="43">
        <v>6410</v>
      </c>
      <c r="M56" s="43">
        <v>6346</v>
      </c>
      <c r="N56" s="43">
        <v>6114</v>
      </c>
      <c r="O56" s="43">
        <v>6006</v>
      </c>
      <c r="P56" s="43">
        <v>5837</v>
      </c>
      <c r="Q56" s="43">
        <v>5822</v>
      </c>
      <c r="R56" s="43">
        <v>5760</v>
      </c>
      <c r="S56" s="43">
        <v>5915</v>
      </c>
      <c r="T56" s="43">
        <v>5937</v>
      </c>
      <c r="U56" s="44">
        <v>5847</v>
      </c>
      <c r="V56" s="44">
        <v>5963</v>
      </c>
    </row>
    <row r="57" spans="2:25" s="13" customFormat="1" ht="12.75" outlineLevel="1" x14ac:dyDescent="0.25">
      <c r="B57" s="72" t="s">
        <v>15</v>
      </c>
      <c r="C57" s="73">
        <v>14914</v>
      </c>
      <c r="D57" s="73">
        <v>6307</v>
      </c>
      <c r="E57" s="18">
        <v>14910</v>
      </c>
      <c r="F57" s="18">
        <v>6309</v>
      </c>
      <c r="G57" s="18">
        <v>11836</v>
      </c>
      <c r="H57" s="18">
        <v>9761</v>
      </c>
      <c r="I57" s="22">
        <v>8856</v>
      </c>
      <c r="J57" s="23">
        <v>8494</v>
      </c>
      <c r="K57" s="23">
        <v>8496</v>
      </c>
      <c r="L57" s="23">
        <v>8411</v>
      </c>
      <c r="M57" s="23">
        <v>8304</v>
      </c>
      <c r="N57" s="23">
        <v>8179</v>
      </c>
      <c r="O57" s="23">
        <v>8098</v>
      </c>
      <c r="P57" s="23">
        <v>7904</v>
      </c>
      <c r="Q57" s="23">
        <v>7691</v>
      </c>
      <c r="R57" s="23">
        <v>7583</v>
      </c>
      <c r="S57" s="23">
        <v>7528</v>
      </c>
      <c r="T57" s="23">
        <v>7463</v>
      </c>
      <c r="U57" s="21">
        <v>7386</v>
      </c>
      <c r="V57" s="21">
        <v>7208</v>
      </c>
    </row>
    <row r="58" spans="2:25" s="13" customFormat="1" ht="12.75" outlineLevel="1" x14ac:dyDescent="0.25">
      <c r="B58" s="72" t="s">
        <v>16</v>
      </c>
      <c r="C58" s="73">
        <v>27040</v>
      </c>
      <c r="D58" s="73">
        <v>2465</v>
      </c>
      <c r="E58" s="18">
        <v>29243</v>
      </c>
      <c r="F58" s="18">
        <v>1989</v>
      </c>
      <c r="G58" s="18">
        <v>26977</v>
      </c>
      <c r="H58" s="18">
        <v>25782</v>
      </c>
      <c r="I58" s="22">
        <v>25744</v>
      </c>
      <c r="J58" s="23">
        <v>25480</v>
      </c>
      <c r="K58" s="23">
        <v>25127</v>
      </c>
      <c r="L58" s="23">
        <v>25162</v>
      </c>
      <c r="M58" s="23">
        <v>25608</v>
      </c>
      <c r="N58" s="23">
        <v>25939</v>
      </c>
      <c r="O58" s="23">
        <v>26033</v>
      </c>
      <c r="P58" s="23">
        <v>26176</v>
      </c>
      <c r="Q58" s="23">
        <v>26293</v>
      </c>
      <c r="R58" s="23">
        <v>26043</v>
      </c>
      <c r="S58" s="23">
        <v>26298</v>
      </c>
      <c r="T58" s="23">
        <v>26343</v>
      </c>
      <c r="U58" s="21">
        <v>26102</v>
      </c>
      <c r="V58" s="21">
        <v>25953</v>
      </c>
    </row>
    <row r="59" spans="2:25" s="13" customFormat="1" ht="12.75" outlineLevel="1" x14ac:dyDescent="0.25">
      <c r="B59" s="79" t="s">
        <v>17</v>
      </c>
      <c r="C59" s="80">
        <v>1472</v>
      </c>
      <c r="D59" s="80">
        <v>26</v>
      </c>
      <c r="E59" s="81">
        <v>1520</v>
      </c>
      <c r="F59" s="81">
        <v>24</v>
      </c>
      <c r="G59" s="81">
        <v>1509</v>
      </c>
      <c r="H59" s="81">
        <v>1510</v>
      </c>
      <c r="I59" s="82">
        <v>1465</v>
      </c>
      <c r="J59" s="83">
        <v>1427</v>
      </c>
      <c r="K59" s="83">
        <v>1367</v>
      </c>
      <c r="L59" s="83">
        <v>1407</v>
      </c>
      <c r="M59" s="83">
        <v>1405</v>
      </c>
      <c r="N59" s="83">
        <v>1424</v>
      </c>
      <c r="O59" s="83">
        <v>1426</v>
      </c>
      <c r="P59" s="83">
        <v>1426</v>
      </c>
      <c r="Q59" s="83">
        <v>1450</v>
      </c>
      <c r="R59" s="83">
        <v>1470</v>
      </c>
      <c r="S59" s="83">
        <v>1485</v>
      </c>
      <c r="T59" s="83">
        <v>1511</v>
      </c>
      <c r="U59" s="84">
        <v>1555</v>
      </c>
      <c r="V59" s="84">
        <v>1580</v>
      </c>
    </row>
    <row r="60" spans="2:25" s="13" customFormat="1" ht="12.75" outlineLevel="1" x14ac:dyDescent="0.25">
      <c r="B60" s="85" t="s">
        <v>18</v>
      </c>
      <c r="C60" s="35">
        <v>95463</v>
      </c>
      <c r="D60" s="35">
        <v>10388</v>
      </c>
      <c r="E60" s="35">
        <v>100476</v>
      </c>
      <c r="F60" s="35">
        <v>9348</v>
      </c>
      <c r="G60" s="35">
        <v>89450</v>
      </c>
      <c r="H60" s="35">
        <v>85668</v>
      </c>
      <c r="I60" s="33">
        <v>84715</v>
      </c>
      <c r="J60" s="36">
        <v>82609</v>
      </c>
      <c r="K60" s="36">
        <v>81556</v>
      </c>
      <c r="L60" s="36">
        <v>81632</v>
      </c>
      <c r="M60" s="36">
        <v>82293</v>
      </c>
      <c r="N60" s="36">
        <v>82025</v>
      </c>
      <c r="O60" s="36">
        <v>81562</v>
      </c>
      <c r="P60" s="36">
        <v>80916</v>
      </c>
      <c r="Q60" s="36">
        <v>80442</v>
      </c>
      <c r="R60" s="36">
        <v>79215</v>
      </c>
      <c r="S60" s="36">
        <v>79331</v>
      </c>
      <c r="T60" s="36">
        <v>78841</v>
      </c>
      <c r="U60" s="37">
        <v>77740</v>
      </c>
      <c r="V60" s="37">
        <v>77590</v>
      </c>
    </row>
    <row r="61" spans="2:25" s="13" customFormat="1" ht="12.75" outlineLevel="1" x14ac:dyDescent="0.25">
      <c r="B61" s="72" t="s">
        <v>19</v>
      </c>
      <c r="C61" s="73">
        <v>32582</v>
      </c>
      <c r="D61" s="73">
        <v>5740</v>
      </c>
      <c r="E61" s="18">
        <v>33158</v>
      </c>
      <c r="F61" s="18">
        <v>4224</v>
      </c>
      <c r="G61" s="18">
        <v>31475</v>
      </c>
      <c r="H61" s="18">
        <v>30059</v>
      </c>
      <c r="I61" s="22">
        <v>29440</v>
      </c>
      <c r="J61" s="23">
        <v>28626</v>
      </c>
      <c r="K61" s="23">
        <v>28284</v>
      </c>
      <c r="L61" s="23">
        <v>28823</v>
      </c>
      <c r="M61" s="23">
        <v>29159</v>
      </c>
      <c r="N61" s="23">
        <v>29430</v>
      </c>
      <c r="O61" s="23">
        <v>29372</v>
      </c>
      <c r="P61" s="23">
        <v>29384</v>
      </c>
      <c r="Q61" s="23">
        <v>29230</v>
      </c>
      <c r="R61" s="23">
        <v>28539</v>
      </c>
      <c r="S61" s="23">
        <v>28146</v>
      </c>
      <c r="T61" s="23">
        <v>28098</v>
      </c>
      <c r="U61" s="21">
        <v>27777</v>
      </c>
      <c r="V61" s="21">
        <v>27358</v>
      </c>
    </row>
    <row r="62" spans="2:25" s="13" customFormat="1" ht="12.75" outlineLevel="1" x14ac:dyDescent="0.25">
      <c r="B62" s="72" t="s">
        <v>20</v>
      </c>
      <c r="C62" s="73">
        <v>7445</v>
      </c>
      <c r="D62" s="73">
        <v>268</v>
      </c>
      <c r="E62" s="18">
        <v>7117</v>
      </c>
      <c r="F62" s="18">
        <v>178</v>
      </c>
      <c r="G62" s="18">
        <v>6811</v>
      </c>
      <c r="H62" s="18">
        <v>6546</v>
      </c>
      <c r="I62" s="22">
        <v>6388</v>
      </c>
      <c r="J62" s="23">
        <v>6274</v>
      </c>
      <c r="K62" s="23">
        <v>6123</v>
      </c>
      <c r="L62" s="23">
        <v>6312</v>
      </c>
      <c r="M62" s="23">
        <v>6381</v>
      </c>
      <c r="N62" s="23">
        <v>6338</v>
      </c>
      <c r="O62" s="23">
        <v>6226</v>
      </c>
      <c r="P62" s="23">
        <v>6148</v>
      </c>
      <c r="Q62" s="23">
        <v>6031</v>
      </c>
      <c r="R62" s="23">
        <v>5878</v>
      </c>
      <c r="S62" s="23">
        <v>5623</v>
      </c>
      <c r="T62" s="23">
        <v>5381</v>
      </c>
      <c r="U62" s="21">
        <v>5069</v>
      </c>
      <c r="V62" s="21">
        <v>5004</v>
      </c>
    </row>
    <row r="63" spans="2:25" s="13" customFormat="1" ht="12.75" outlineLevel="1" x14ac:dyDescent="0.25">
      <c r="B63" s="74" t="s">
        <v>21</v>
      </c>
      <c r="C63" s="75">
        <v>5045</v>
      </c>
      <c r="D63" s="75">
        <v>124</v>
      </c>
      <c r="E63" s="28">
        <v>4738</v>
      </c>
      <c r="F63" s="28">
        <v>114</v>
      </c>
      <c r="G63" s="28">
        <v>4341</v>
      </c>
      <c r="H63" s="28">
        <v>3983</v>
      </c>
      <c r="I63" s="29">
        <v>3780</v>
      </c>
      <c r="J63" s="30">
        <v>3468</v>
      </c>
      <c r="K63" s="30">
        <v>3145</v>
      </c>
      <c r="L63" s="30">
        <v>3127</v>
      </c>
      <c r="M63" s="30">
        <v>3026</v>
      </c>
      <c r="N63" s="30">
        <v>2871</v>
      </c>
      <c r="O63" s="30">
        <v>2730</v>
      </c>
      <c r="P63" s="30">
        <v>2671</v>
      </c>
      <c r="Q63" s="30">
        <v>2560</v>
      </c>
      <c r="R63" s="30">
        <v>2398</v>
      </c>
      <c r="S63" s="30">
        <v>2309</v>
      </c>
      <c r="T63" s="30">
        <v>2213</v>
      </c>
      <c r="U63" s="31">
        <v>2149</v>
      </c>
      <c r="V63" s="31">
        <v>2145</v>
      </c>
    </row>
    <row r="64" spans="2:25" s="13" customFormat="1" ht="12.75" outlineLevel="1" x14ac:dyDescent="0.25">
      <c r="B64" s="85" t="s">
        <v>22</v>
      </c>
      <c r="C64" s="35">
        <v>45072</v>
      </c>
      <c r="D64" s="35">
        <v>6132</v>
      </c>
      <c r="E64" s="35">
        <v>45013</v>
      </c>
      <c r="F64" s="35">
        <v>4516</v>
      </c>
      <c r="G64" s="35">
        <v>42627</v>
      </c>
      <c r="H64" s="35">
        <v>40588</v>
      </c>
      <c r="I64" s="33">
        <v>39608</v>
      </c>
      <c r="J64" s="36">
        <v>38368</v>
      </c>
      <c r="K64" s="36">
        <v>37552</v>
      </c>
      <c r="L64" s="36">
        <v>38262</v>
      </c>
      <c r="M64" s="36">
        <v>38566</v>
      </c>
      <c r="N64" s="36">
        <v>38639</v>
      </c>
      <c r="O64" s="36">
        <v>38328</v>
      </c>
      <c r="P64" s="36">
        <v>38203</v>
      </c>
      <c r="Q64" s="36">
        <v>37821</v>
      </c>
      <c r="R64" s="36">
        <v>36815</v>
      </c>
      <c r="S64" s="36">
        <v>36078</v>
      </c>
      <c r="T64" s="36">
        <v>35692</v>
      </c>
      <c r="U64" s="37">
        <v>34995</v>
      </c>
      <c r="V64" s="37">
        <v>34507</v>
      </c>
    </row>
    <row r="65" spans="2:22" s="13" customFormat="1" ht="12.75" outlineLevel="1" x14ac:dyDescent="0.25">
      <c r="B65" s="72" t="s">
        <v>23</v>
      </c>
      <c r="C65" s="73">
        <v>16770</v>
      </c>
      <c r="D65" s="73">
        <v>757</v>
      </c>
      <c r="E65" s="18">
        <v>17116</v>
      </c>
      <c r="F65" s="18">
        <v>560</v>
      </c>
      <c r="G65" s="18">
        <v>17208</v>
      </c>
      <c r="H65" s="18">
        <v>16936</v>
      </c>
      <c r="I65" s="22">
        <v>16793</v>
      </c>
      <c r="J65" s="23">
        <v>16740</v>
      </c>
      <c r="K65" s="23">
        <v>16495</v>
      </c>
      <c r="L65" s="23">
        <v>16382</v>
      </c>
      <c r="M65" s="23">
        <v>16237</v>
      </c>
      <c r="N65" s="23">
        <v>16041</v>
      </c>
      <c r="O65" s="23">
        <v>15702</v>
      </c>
      <c r="P65" s="23">
        <v>15355</v>
      </c>
      <c r="Q65" s="23">
        <v>15134</v>
      </c>
      <c r="R65" s="23">
        <v>14759</v>
      </c>
      <c r="S65" s="23">
        <v>14791</v>
      </c>
      <c r="T65" s="23">
        <v>14916</v>
      </c>
      <c r="U65" s="21">
        <v>14824</v>
      </c>
      <c r="V65" s="21">
        <v>14779</v>
      </c>
    </row>
    <row r="66" spans="2:22" s="13" customFormat="1" ht="12.75" outlineLevel="1" x14ac:dyDescent="0.25">
      <c r="B66" s="72" t="s">
        <v>24</v>
      </c>
      <c r="C66" s="73">
        <v>15921</v>
      </c>
      <c r="D66" s="73">
        <v>899</v>
      </c>
      <c r="E66" s="18">
        <v>15227</v>
      </c>
      <c r="F66" s="18">
        <v>1440</v>
      </c>
      <c r="G66" s="18">
        <v>14309</v>
      </c>
      <c r="H66" s="18">
        <v>13556</v>
      </c>
      <c r="I66" s="22">
        <v>13094</v>
      </c>
      <c r="J66" s="23">
        <v>12860</v>
      </c>
      <c r="K66" s="23">
        <v>12473</v>
      </c>
      <c r="L66" s="23">
        <v>12399</v>
      </c>
      <c r="M66" s="23">
        <v>12306</v>
      </c>
      <c r="N66" s="23">
        <v>11928</v>
      </c>
      <c r="O66" s="23">
        <v>11535</v>
      </c>
      <c r="P66" s="23">
        <v>11239</v>
      </c>
      <c r="Q66" s="23">
        <v>10950</v>
      </c>
      <c r="R66" s="23">
        <v>10500</v>
      </c>
      <c r="S66" s="23">
        <v>10491</v>
      </c>
      <c r="T66" s="23">
        <v>10276</v>
      </c>
      <c r="U66" s="21">
        <v>10117</v>
      </c>
      <c r="V66" s="21">
        <v>9482</v>
      </c>
    </row>
    <row r="67" spans="2:22" s="13" customFormat="1" ht="12.75" outlineLevel="1" x14ac:dyDescent="0.25">
      <c r="B67" s="72" t="s">
        <v>25</v>
      </c>
      <c r="C67" s="73">
        <v>17256</v>
      </c>
      <c r="D67" s="73">
        <v>370</v>
      </c>
      <c r="E67" s="18">
        <v>16807</v>
      </c>
      <c r="F67" s="18">
        <v>208</v>
      </c>
      <c r="G67" s="18">
        <v>16172</v>
      </c>
      <c r="H67" s="18">
        <v>15442</v>
      </c>
      <c r="I67" s="22">
        <v>15019</v>
      </c>
      <c r="J67" s="23">
        <v>14684</v>
      </c>
      <c r="K67" s="23">
        <v>14632</v>
      </c>
      <c r="L67" s="23">
        <v>14732</v>
      </c>
      <c r="M67" s="23">
        <v>14735</v>
      </c>
      <c r="N67" s="23">
        <v>14557</v>
      </c>
      <c r="O67" s="23">
        <v>14493</v>
      </c>
      <c r="P67" s="23">
        <v>14407</v>
      </c>
      <c r="Q67" s="23">
        <v>14229</v>
      </c>
      <c r="R67" s="23">
        <v>14132</v>
      </c>
      <c r="S67" s="23">
        <v>13957</v>
      </c>
      <c r="T67" s="23">
        <v>13969</v>
      </c>
      <c r="U67" s="21">
        <v>13812</v>
      </c>
      <c r="V67" s="21">
        <v>14010</v>
      </c>
    </row>
    <row r="68" spans="2:22" s="13" customFormat="1" ht="12.75" outlineLevel="1" x14ac:dyDescent="0.25">
      <c r="B68" s="72" t="s">
        <v>26</v>
      </c>
      <c r="C68" s="73">
        <v>20212</v>
      </c>
      <c r="D68" s="73">
        <v>282</v>
      </c>
      <c r="E68" s="18">
        <v>19928</v>
      </c>
      <c r="F68" s="18">
        <v>179</v>
      </c>
      <c r="G68" s="18">
        <v>19093</v>
      </c>
      <c r="H68" s="18">
        <v>18227</v>
      </c>
      <c r="I68" s="22">
        <v>17738</v>
      </c>
      <c r="J68" s="23">
        <v>17516</v>
      </c>
      <c r="K68" s="23">
        <v>17051</v>
      </c>
      <c r="L68" s="23">
        <v>16960</v>
      </c>
      <c r="M68" s="23">
        <v>16757</v>
      </c>
      <c r="N68" s="23">
        <v>16546</v>
      </c>
      <c r="O68" s="23">
        <v>16278</v>
      </c>
      <c r="P68" s="23">
        <v>15979</v>
      </c>
      <c r="Q68" s="23">
        <v>15598</v>
      </c>
      <c r="R68" s="23">
        <v>15182</v>
      </c>
      <c r="S68" s="23">
        <v>14676</v>
      </c>
      <c r="T68" s="23">
        <v>14424</v>
      </c>
      <c r="U68" s="21">
        <v>13957</v>
      </c>
      <c r="V68" s="21">
        <v>13948</v>
      </c>
    </row>
    <row r="69" spans="2:22" s="13" customFormat="1" ht="12.75" outlineLevel="1" x14ac:dyDescent="0.25">
      <c r="B69" s="74" t="s">
        <v>27</v>
      </c>
      <c r="C69" s="75">
        <v>46</v>
      </c>
      <c r="D69" s="75">
        <v>8</v>
      </c>
      <c r="E69" s="28">
        <v>60</v>
      </c>
      <c r="F69" s="28">
        <v>11</v>
      </c>
      <c r="G69" s="28">
        <v>60</v>
      </c>
      <c r="H69" s="28">
        <v>48</v>
      </c>
      <c r="I69" s="29">
        <v>33</v>
      </c>
      <c r="J69" s="30">
        <v>54</v>
      </c>
      <c r="K69" s="30">
        <v>28</v>
      </c>
      <c r="L69" s="30">
        <v>53</v>
      </c>
      <c r="M69" s="30">
        <v>54</v>
      </c>
      <c r="N69" s="30">
        <v>46</v>
      </c>
      <c r="O69" s="30">
        <v>53</v>
      </c>
      <c r="P69" s="30">
        <v>46</v>
      </c>
      <c r="Q69" s="30">
        <v>52</v>
      </c>
      <c r="R69" s="30">
        <v>45</v>
      </c>
      <c r="S69" s="30">
        <v>23</v>
      </c>
      <c r="T69" s="30">
        <v>18</v>
      </c>
      <c r="U69" s="31">
        <v>0</v>
      </c>
      <c r="V69" s="31">
        <v>0</v>
      </c>
    </row>
    <row r="70" spans="2:22" s="13" customFormat="1" ht="12.75" outlineLevel="1" x14ac:dyDescent="0.25">
      <c r="B70" s="85" t="s">
        <v>28</v>
      </c>
      <c r="C70" s="35">
        <v>70205</v>
      </c>
      <c r="D70" s="35">
        <v>2316</v>
      </c>
      <c r="E70" s="35">
        <v>69138</v>
      </c>
      <c r="F70" s="35">
        <v>2398</v>
      </c>
      <c r="G70" s="35">
        <v>66842</v>
      </c>
      <c r="H70" s="35">
        <v>64209</v>
      </c>
      <c r="I70" s="33">
        <v>62677</v>
      </c>
      <c r="J70" s="36">
        <v>61854</v>
      </c>
      <c r="K70" s="36">
        <v>60679</v>
      </c>
      <c r="L70" s="36">
        <v>60526</v>
      </c>
      <c r="M70" s="36">
        <v>60089</v>
      </c>
      <c r="N70" s="36">
        <v>59118</v>
      </c>
      <c r="O70" s="36">
        <v>58061</v>
      </c>
      <c r="P70" s="36">
        <v>57026</v>
      </c>
      <c r="Q70" s="36">
        <v>55963</v>
      </c>
      <c r="R70" s="36">
        <v>54618</v>
      </c>
      <c r="S70" s="36">
        <v>53938</v>
      </c>
      <c r="T70" s="36">
        <v>53603</v>
      </c>
      <c r="U70" s="37">
        <v>52710</v>
      </c>
      <c r="V70" s="37">
        <v>52219</v>
      </c>
    </row>
    <row r="71" spans="2:22" s="13" customFormat="1" ht="12.75" outlineLevel="1" x14ac:dyDescent="0.25">
      <c r="B71" s="72" t="s">
        <v>29</v>
      </c>
      <c r="C71" s="73">
        <v>1838</v>
      </c>
      <c r="D71" s="73">
        <v>84</v>
      </c>
      <c r="E71" s="18">
        <v>1855</v>
      </c>
      <c r="F71" s="18">
        <v>181</v>
      </c>
      <c r="G71" s="18">
        <v>1798</v>
      </c>
      <c r="H71" s="18">
        <v>1738</v>
      </c>
      <c r="I71" s="22">
        <v>1716</v>
      </c>
      <c r="J71" s="23">
        <v>1689</v>
      </c>
      <c r="K71" s="23">
        <v>1670</v>
      </c>
      <c r="L71" s="23">
        <v>1638</v>
      </c>
      <c r="M71" s="23">
        <v>1578</v>
      </c>
      <c r="N71" s="23">
        <v>1513</v>
      </c>
      <c r="O71" s="23">
        <v>1520</v>
      </c>
      <c r="P71" s="23">
        <v>1482</v>
      </c>
      <c r="Q71" s="23">
        <v>1453</v>
      </c>
      <c r="R71" s="23">
        <v>1434</v>
      </c>
      <c r="S71" s="23">
        <v>1407</v>
      </c>
      <c r="T71" s="23">
        <v>1366</v>
      </c>
      <c r="U71" s="21">
        <v>1349</v>
      </c>
      <c r="V71" s="21">
        <v>1328</v>
      </c>
    </row>
    <row r="72" spans="2:22" s="13" customFormat="1" ht="12.75" outlineLevel="1" x14ac:dyDescent="0.25">
      <c r="B72" s="72" t="s">
        <v>30</v>
      </c>
      <c r="C72" s="73">
        <v>75</v>
      </c>
      <c r="D72" s="73">
        <v>1</v>
      </c>
      <c r="E72" s="18">
        <v>70</v>
      </c>
      <c r="F72" s="18">
        <v>0</v>
      </c>
      <c r="G72" s="18">
        <v>66</v>
      </c>
      <c r="H72" s="18">
        <v>66</v>
      </c>
      <c r="I72" s="22">
        <v>63</v>
      </c>
      <c r="J72" s="23">
        <v>66</v>
      </c>
      <c r="K72" s="23">
        <v>70</v>
      </c>
      <c r="L72" s="23">
        <v>63</v>
      </c>
      <c r="M72" s="23">
        <v>62</v>
      </c>
      <c r="N72" s="23">
        <v>58</v>
      </c>
      <c r="O72" s="23">
        <v>60</v>
      </c>
      <c r="P72" s="23">
        <v>81</v>
      </c>
      <c r="Q72" s="23">
        <v>91</v>
      </c>
      <c r="R72" s="23">
        <v>87</v>
      </c>
      <c r="S72" s="23">
        <v>82</v>
      </c>
      <c r="T72" s="23">
        <v>56</v>
      </c>
      <c r="U72" s="21">
        <v>85</v>
      </c>
      <c r="V72" s="21">
        <v>66</v>
      </c>
    </row>
    <row r="73" spans="2:22" s="13" customFormat="1" ht="12.75" outlineLevel="1" x14ac:dyDescent="0.25">
      <c r="B73" s="72" t="s">
        <v>31</v>
      </c>
      <c r="C73" s="73">
        <v>180</v>
      </c>
      <c r="D73" s="73">
        <v>0</v>
      </c>
      <c r="E73" s="18">
        <v>178</v>
      </c>
      <c r="F73" s="18">
        <v>0</v>
      </c>
      <c r="G73" s="18">
        <v>175</v>
      </c>
      <c r="H73" s="18">
        <v>172</v>
      </c>
      <c r="I73" s="22">
        <v>173</v>
      </c>
      <c r="J73" s="23">
        <v>170</v>
      </c>
      <c r="K73" s="23">
        <v>160</v>
      </c>
      <c r="L73" s="23">
        <v>165</v>
      </c>
      <c r="M73" s="23">
        <v>163</v>
      </c>
      <c r="N73" s="23">
        <v>156</v>
      </c>
      <c r="O73" s="23">
        <v>142</v>
      </c>
      <c r="P73" s="23">
        <v>133</v>
      </c>
      <c r="Q73" s="23">
        <v>124</v>
      </c>
      <c r="R73" s="23">
        <v>113</v>
      </c>
      <c r="S73" s="23">
        <v>115</v>
      </c>
      <c r="T73" s="23">
        <v>108</v>
      </c>
      <c r="U73" s="21">
        <v>104</v>
      </c>
      <c r="V73" s="21">
        <v>88</v>
      </c>
    </row>
    <row r="74" spans="2:22" s="13" customFormat="1" ht="12.75" outlineLevel="1" x14ac:dyDescent="0.25">
      <c r="B74" s="72" t="s">
        <v>32</v>
      </c>
      <c r="C74" s="73">
        <v>260</v>
      </c>
      <c r="D74" s="73">
        <v>8</v>
      </c>
      <c r="E74" s="18">
        <v>254</v>
      </c>
      <c r="F74" s="18">
        <v>8</v>
      </c>
      <c r="G74" s="18">
        <v>245</v>
      </c>
      <c r="H74" s="18">
        <v>218</v>
      </c>
      <c r="I74" s="22">
        <v>221</v>
      </c>
      <c r="J74" s="23">
        <v>215</v>
      </c>
      <c r="K74" s="23">
        <v>210</v>
      </c>
      <c r="L74" s="23">
        <v>197</v>
      </c>
      <c r="M74" s="23">
        <v>178</v>
      </c>
      <c r="N74" s="23">
        <v>167</v>
      </c>
      <c r="O74" s="23">
        <v>150</v>
      </c>
      <c r="P74" s="23">
        <v>141</v>
      </c>
      <c r="Q74" s="23">
        <v>106</v>
      </c>
      <c r="R74" s="23">
        <v>91</v>
      </c>
      <c r="S74" s="23">
        <v>84</v>
      </c>
      <c r="T74" s="23">
        <v>79</v>
      </c>
      <c r="U74" s="21">
        <v>90</v>
      </c>
      <c r="V74" s="21">
        <v>91</v>
      </c>
    </row>
    <row r="75" spans="2:22" s="13" customFormat="1" ht="12.75" outlineLevel="1" x14ac:dyDescent="0.25">
      <c r="B75" s="72" t="s">
        <v>33</v>
      </c>
      <c r="C75" s="73">
        <v>0</v>
      </c>
      <c r="D75" s="73">
        <v>0</v>
      </c>
      <c r="E75" s="18">
        <v>0</v>
      </c>
      <c r="F75" s="18">
        <v>0</v>
      </c>
      <c r="G75" s="18">
        <v>0</v>
      </c>
      <c r="H75" s="18">
        <v>0</v>
      </c>
      <c r="I75" s="22">
        <v>0</v>
      </c>
      <c r="J75" s="23">
        <v>0</v>
      </c>
      <c r="K75" s="23">
        <v>0</v>
      </c>
      <c r="L75" s="23">
        <v>0</v>
      </c>
      <c r="M75" s="23">
        <v>0</v>
      </c>
      <c r="N75" s="23">
        <v>0</v>
      </c>
      <c r="O75" s="23">
        <v>0</v>
      </c>
      <c r="P75" s="23">
        <v>0</v>
      </c>
      <c r="Q75" s="23">
        <v>0</v>
      </c>
      <c r="R75" s="23">
        <v>0</v>
      </c>
      <c r="S75" s="23">
        <v>0</v>
      </c>
      <c r="T75" s="23">
        <v>29</v>
      </c>
      <c r="U75" s="21">
        <v>6</v>
      </c>
      <c r="V75" s="21">
        <v>22</v>
      </c>
    </row>
    <row r="76" spans="2:22" s="13" customFormat="1" ht="12.75" outlineLevel="1" x14ac:dyDescent="0.25">
      <c r="B76" s="74" t="s">
        <v>34</v>
      </c>
      <c r="C76" s="75">
        <v>123</v>
      </c>
      <c r="D76" s="75">
        <v>17</v>
      </c>
      <c r="E76" s="28">
        <v>171</v>
      </c>
      <c r="F76" s="28">
        <v>66</v>
      </c>
      <c r="G76" s="28">
        <v>105</v>
      </c>
      <c r="H76" s="28">
        <v>79</v>
      </c>
      <c r="I76" s="29">
        <v>51</v>
      </c>
      <c r="J76" s="30">
        <v>36</v>
      </c>
      <c r="K76" s="30">
        <v>48</v>
      </c>
      <c r="L76" s="30">
        <v>58</v>
      </c>
      <c r="M76" s="30">
        <v>90</v>
      </c>
      <c r="N76" s="30">
        <v>96</v>
      </c>
      <c r="O76" s="30">
        <v>140</v>
      </c>
      <c r="P76" s="30">
        <v>142</v>
      </c>
      <c r="Q76" s="30">
        <v>155</v>
      </c>
      <c r="R76" s="30">
        <v>194</v>
      </c>
      <c r="S76" s="30">
        <v>317</v>
      </c>
      <c r="T76" s="30">
        <v>360</v>
      </c>
      <c r="U76" s="31">
        <v>687</v>
      </c>
      <c r="V76" s="31">
        <v>660</v>
      </c>
    </row>
    <row r="77" spans="2:22" s="13" customFormat="1" ht="25.5" outlineLevel="1" x14ac:dyDescent="0.25">
      <c r="B77" s="86" t="s">
        <v>35</v>
      </c>
      <c r="C77" s="48">
        <v>2476</v>
      </c>
      <c r="D77" s="48">
        <v>110</v>
      </c>
      <c r="E77" s="48">
        <v>2528</v>
      </c>
      <c r="F77" s="48">
        <v>255</v>
      </c>
      <c r="G77" s="48">
        <v>2389</v>
      </c>
      <c r="H77" s="48">
        <v>2273</v>
      </c>
      <c r="I77" s="46">
        <v>2224</v>
      </c>
      <c r="J77" s="49">
        <v>2176</v>
      </c>
      <c r="K77" s="49">
        <v>2158</v>
      </c>
      <c r="L77" s="49">
        <v>2121</v>
      </c>
      <c r="M77" s="49">
        <v>2071</v>
      </c>
      <c r="N77" s="49">
        <v>1990</v>
      </c>
      <c r="O77" s="49">
        <v>2012</v>
      </c>
      <c r="P77" s="49">
        <v>1979</v>
      </c>
      <c r="Q77" s="49">
        <v>1929</v>
      </c>
      <c r="R77" s="49">
        <v>1919</v>
      </c>
      <c r="S77" s="49">
        <v>2005</v>
      </c>
      <c r="T77" s="49">
        <v>1998</v>
      </c>
      <c r="U77" s="49">
        <v>2321</v>
      </c>
      <c r="V77" s="49">
        <v>2255</v>
      </c>
    </row>
    <row r="78" spans="2:22" s="13" customFormat="1" ht="12.75" outlineLevel="1" x14ac:dyDescent="0.25">
      <c r="B78" s="72" t="s">
        <v>36</v>
      </c>
      <c r="C78" s="73">
        <v>126</v>
      </c>
      <c r="D78" s="73">
        <v>0</v>
      </c>
      <c r="E78" s="18">
        <v>130</v>
      </c>
      <c r="F78" s="18">
        <v>1</v>
      </c>
      <c r="G78" s="18">
        <v>129</v>
      </c>
      <c r="H78" s="18">
        <v>125</v>
      </c>
      <c r="I78" s="22">
        <v>126</v>
      </c>
      <c r="J78" s="23">
        <v>151</v>
      </c>
      <c r="K78" s="23">
        <v>200</v>
      </c>
      <c r="L78" s="23">
        <v>258</v>
      </c>
      <c r="M78" s="23">
        <v>321</v>
      </c>
      <c r="N78" s="23">
        <v>333</v>
      </c>
      <c r="O78" s="23">
        <v>325</v>
      </c>
      <c r="P78" s="23">
        <v>347</v>
      </c>
      <c r="Q78" s="23">
        <v>348</v>
      </c>
      <c r="R78" s="23">
        <v>379</v>
      </c>
      <c r="S78" s="23">
        <v>386</v>
      </c>
      <c r="T78" s="23">
        <v>400</v>
      </c>
      <c r="U78" s="21">
        <v>480</v>
      </c>
      <c r="V78" s="21">
        <v>450</v>
      </c>
    </row>
    <row r="79" spans="2:22" s="13" customFormat="1" ht="12.75" outlineLevel="1" x14ac:dyDescent="0.25">
      <c r="B79" s="72" t="s">
        <v>37</v>
      </c>
      <c r="C79" s="73">
        <v>1139</v>
      </c>
      <c r="D79" s="73">
        <v>10</v>
      </c>
      <c r="E79" s="18">
        <v>1088</v>
      </c>
      <c r="F79" s="18">
        <v>6</v>
      </c>
      <c r="G79" s="18">
        <v>1059</v>
      </c>
      <c r="H79" s="18">
        <v>1035</v>
      </c>
      <c r="I79" s="22">
        <v>1032</v>
      </c>
      <c r="J79" s="23">
        <v>1085</v>
      </c>
      <c r="K79" s="23">
        <v>1405</v>
      </c>
      <c r="L79" s="23">
        <v>1450</v>
      </c>
      <c r="M79" s="23">
        <v>1622</v>
      </c>
      <c r="N79" s="23">
        <v>1600</v>
      </c>
      <c r="O79" s="23">
        <v>1631</v>
      </c>
      <c r="P79" s="23">
        <v>1621</v>
      </c>
      <c r="Q79" s="23">
        <v>1612</v>
      </c>
      <c r="R79" s="23">
        <v>1579</v>
      </c>
      <c r="S79" s="23">
        <v>1667</v>
      </c>
      <c r="T79" s="23">
        <v>1612</v>
      </c>
      <c r="U79" s="21">
        <v>1565</v>
      </c>
      <c r="V79" s="21">
        <v>1383</v>
      </c>
    </row>
    <row r="80" spans="2:22" s="13" customFormat="1" ht="12.75" outlineLevel="1" x14ac:dyDescent="0.25">
      <c r="B80" s="72" t="s">
        <v>38</v>
      </c>
      <c r="C80" s="73">
        <v>118</v>
      </c>
      <c r="D80" s="73">
        <v>0</v>
      </c>
      <c r="E80" s="18">
        <v>103</v>
      </c>
      <c r="F80" s="18">
        <v>1</v>
      </c>
      <c r="G80" s="18">
        <v>92</v>
      </c>
      <c r="H80" s="18">
        <v>83</v>
      </c>
      <c r="I80" s="22">
        <v>94</v>
      </c>
      <c r="J80" s="23">
        <v>100</v>
      </c>
      <c r="K80" s="23">
        <v>115</v>
      </c>
      <c r="L80" s="23">
        <v>128</v>
      </c>
      <c r="M80" s="23">
        <v>114</v>
      </c>
      <c r="N80" s="23">
        <v>111</v>
      </c>
      <c r="O80" s="23">
        <v>124</v>
      </c>
      <c r="P80" s="23">
        <v>140</v>
      </c>
      <c r="Q80" s="23">
        <v>139</v>
      </c>
      <c r="R80" s="23">
        <v>136</v>
      </c>
      <c r="S80" s="23">
        <v>110</v>
      </c>
      <c r="T80" s="23">
        <v>95</v>
      </c>
      <c r="U80" s="21">
        <v>108</v>
      </c>
      <c r="V80" s="21">
        <v>125</v>
      </c>
    </row>
    <row r="81" spans="2:22" s="13" customFormat="1" ht="12.75" outlineLevel="1" x14ac:dyDescent="0.25">
      <c r="B81" s="72" t="s">
        <v>39</v>
      </c>
      <c r="C81" s="73">
        <v>9719</v>
      </c>
      <c r="D81" s="73">
        <v>258</v>
      </c>
      <c r="E81" s="18">
        <v>9060</v>
      </c>
      <c r="F81" s="18">
        <v>225</v>
      </c>
      <c r="G81" s="18">
        <v>8406</v>
      </c>
      <c r="H81" s="18">
        <v>8210</v>
      </c>
      <c r="I81" s="22">
        <v>8240</v>
      </c>
      <c r="J81" s="23">
        <v>8306</v>
      </c>
      <c r="K81" s="23">
        <v>8874</v>
      </c>
      <c r="L81" s="23">
        <v>9378</v>
      </c>
      <c r="M81" s="23">
        <v>10117</v>
      </c>
      <c r="N81" s="23">
        <v>10174</v>
      </c>
      <c r="O81" s="23">
        <v>10058</v>
      </c>
      <c r="P81" s="23">
        <v>9994</v>
      </c>
      <c r="Q81" s="23">
        <v>9792</v>
      </c>
      <c r="R81" s="23">
        <v>9430</v>
      </c>
      <c r="S81" s="23">
        <v>9173</v>
      </c>
      <c r="T81" s="23">
        <v>8849</v>
      </c>
      <c r="U81" s="21">
        <v>8610</v>
      </c>
      <c r="V81" s="21">
        <v>8193</v>
      </c>
    </row>
    <row r="82" spans="2:22" s="13" customFormat="1" ht="12.75" outlineLevel="1" x14ac:dyDescent="0.25">
      <c r="B82" s="79" t="s">
        <v>40</v>
      </c>
      <c r="C82" s="80">
        <v>0</v>
      </c>
      <c r="D82" s="80">
        <v>0</v>
      </c>
      <c r="E82" s="81">
        <v>0</v>
      </c>
      <c r="F82" s="81">
        <v>0</v>
      </c>
      <c r="G82" s="81">
        <v>0</v>
      </c>
      <c r="H82" s="81">
        <v>0</v>
      </c>
      <c r="I82" s="82">
        <v>0</v>
      </c>
      <c r="J82" s="83">
        <v>0</v>
      </c>
      <c r="K82" s="83">
        <v>0</v>
      </c>
      <c r="L82" s="83">
        <v>0</v>
      </c>
      <c r="M82" s="83">
        <v>0</v>
      </c>
      <c r="N82" s="83">
        <v>0</v>
      </c>
      <c r="O82" s="83">
        <v>597</v>
      </c>
      <c r="P82" s="83">
        <v>548</v>
      </c>
      <c r="Q82" s="83">
        <v>620</v>
      </c>
      <c r="R82" s="83">
        <v>750</v>
      </c>
      <c r="S82" s="83">
        <v>762</v>
      </c>
      <c r="T82" s="83">
        <v>728</v>
      </c>
      <c r="U82" s="84">
        <v>433</v>
      </c>
      <c r="V82" s="84">
        <v>347</v>
      </c>
    </row>
    <row r="83" spans="2:22" s="13" customFormat="1" ht="12.75" outlineLevel="1" x14ac:dyDescent="0.25">
      <c r="B83" s="87" t="s">
        <v>41</v>
      </c>
      <c r="C83" s="88">
        <v>11102</v>
      </c>
      <c r="D83" s="88">
        <v>268</v>
      </c>
      <c r="E83" s="88">
        <v>10381</v>
      </c>
      <c r="F83" s="88">
        <v>233</v>
      </c>
      <c r="G83" s="88">
        <v>9686</v>
      </c>
      <c r="H83" s="88">
        <v>9453</v>
      </c>
      <c r="I83" s="89">
        <v>9492</v>
      </c>
      <c r="J83" s="90">
        <v>9642</v>
      </c>
      <c r="K83" s="90">
        <v>10594</v>
      </c>
      <c r="L83" s="90">
        <v>11214</v>
      </c>
      <c r="M83" s="90">
        <v>12174</v>
      </c>
      <c r="N83" s="90">
        <v>12218</v>
      </c>
      <c r="O83" s="90">
        <v>12735</v>
      </c>
      <c r="P83" s="90">
        <v>12650</v>
      </c>
      <c r="Q83" s="90">
        <v>12511</v>
      </c>
      <c r="R83" s="90">
        <v>12274</v>
      </c>
      <c r="S83" s="90">
        <v>12098</v>
      </c>
      <c r="T83" s="90">
        <v>11684</v>
      </c>
      <c r="U83" s="91">
        <v>11196</v>
      </c>
      <c r="V83" s="91">
        <v>10498</v>
      </c>
    </row>
    <row r="84" spans="2:22" s="13" customFormat="1" ht="12.75" outlineLevel="1" x14ac:dyDescent="0.25">
      <c r="B84" s="32" t="s">
        <v>42</v>
      </c>
      <c r="C84" s="33">
        <v>0</v>
      </c>
      <c r="D84" s="33">
        <f>1119+20</f>
        <v>1139</v>
      </c>
      <c r="E84" s="33">
        <v>0</v>
      </c>
      <c r="F84" s="33">
        <v>2113</v>
      </c>
      <c r="G84" s="33">
        <v>0</v>
      </c>
      <c r="H84" s="33">
        <v>0</v>
      </c>
      <c r="I84" s="33">
        <v>0</v>
      </c>
      <c r="J84" s="33">
        <v>0</v>
      </c>
      <c r="K84" s="33">
        <v>0</v>
      </c>
      <c r="L84" s="33">
        <v>0</v>
      </c>
      <c r="M84" s="33">
        <v>0</v>
      </c>
      <c r="N84" s="33">
        <v>0</v>
      </c>
      <c r="O84" s="33">
        <v>0</v>
      </c>
      <c r="P84" s="33">
        <v>0</v>
      </c>
      <c r="Q84" s="33">
        <v>0</v>
      </c>
      <c r="R84" s="33">
        <v>0</v>
      </c>
      <c r="S84" s="33">
        <v>0</v>
      </c>
      <c r="T84" s="33">
        <v>0</v>
      </c>
      <c r="U84" s="50">
        <v>0</v>
      </c>
      <c r="V84" s="50">
        <v>0</v>
      </c>
    </row>
    <row r="85" spans="2:22" s="57" customFormat="1" ht="15" thickBot="1" x14ac:dyDescent="0.3">
      <c r="B85" s="92" t="s">
        <v>45</v>
      </c>
      <c r="C85" s="54">
        <f>307922-20</f>
        <v>307902</v>
      </c>
      <c r="D85" s="54">
        <f>25298+20</f>
        <v>25318</v>
      </c>
      <c r="E85" s="54">
        <v>311909</v>
      </c>
      <c r="F85" s="54">
        <v>23554</v>
      </c>
      <c r="G85" s="54">
        <v>295738</v>
      </c>
      <c r="H85" s="54">
        <v>284866</v>
      </c>
      <c r="I85" s="52">
        <v>279726</v>
      </c>
      <c r="J85" s="55">
        <v>274321</v>
      </c>
      <c r="K85" s="55">
        <v>271685</v>
      </c>
      <c r="L85" s="55">
        <v>272581</v>
      </c>
      <c r="M85" s="55">
        <v>273301</v>
      </c>
      <c r="N85" s="55">
        <v>270720</v>
      </c>
      <c r="O85" s="55">
        <v>268044</v>
      </c>
      <c r="P85" s="55">
        <v>264641</v>
      </c>
      <c r="Q85" s="55">
        <v>261465</v>
      </c>
      <c r="R85" s="55">
        <v>257409</v>
      </c>
      <c r="S85" s="55">
        <v>256271</v>
      </c>
      <c r="T85" s="55">
        <v>255062</v>
      </c>
      <c r="U85" s="56">
        <v>251623</v>
      </c>
      <c r="V85" s="56">
        <v>249123</v>
      </c>
    </row>
    <row r="86" spans="2:22" s="57" customFormat="1" ht="10.15" customHeight="1" x14ac:dyDescent="0.25">
      <c r="B86" s="58"/>
      <c r="C86" s="58"/>
      <c r="D86" s="59"/>
      <c r="E86" s="59"/>
      <c r="F86" s="59"/>
      <c r="G86" s="59"/>
      <c r="H86" s="59"/>
      <c r="I86" s="59"/>
      <c r="J86" s="59"/>
      <c r="K86" s="59"/>
      <c r="L86" s="59"/>
      <c r="M86" s="59"/>
      <c r="N86" s="59"/>
      <c r="O86" s="59"/>
      <c r="P86" s="59"/>
      <c r="Q86" s="59"/>
      <c r="R86" s="59"/>
      <c r="S86" s="59"/>
      <c r="T86" s="59"/>
      <c r="U86" s="59"/>
      <c r="V86" s="59"/>
    </row>
    <row r="87" spans="2:22" s="57" customFormat="1" ht="15.75" thickBot="1" x14ac:dyDescent="0.3">
      <c r="B87" s="93" t="s">
        <v>46</v>
      </c>
      <c r="C87" s="93"/>
      <c r="D87" s="94"/>
      <c r="E87" s="94"/>
      <c r="F87" s="94"/>
      <c r="G87" s="94"/>
      <c r="H87" s="94"/>
      <c r="I87" s="94"/>
      <c r="J87" s="94"/>
      <c r="K87" s="94"/>
      <c r="L87" s="94"/>
      <c r="M87" s="94"/>
      <c r="N87" s="94"/>
      <c r="O87" s="94"/>
      <c r="P87" s="94"/>
      <c r="Q87" s="94"/>
      <c r="R87" s="94"/>
      <c r="S87" s="94"/>
      <c r="T87" s="94"/>
      <c r="U87" s="94"/>
      <c r="V87" s="94"/>
    </row>
    <row r="88" spans="2:22" ht="25.5" outlineLevel="1" x14ac:dyDescent="0.25">
      <c r="B88" s="95" t="s">
        <v>2</v>
      </c>
      <c r="C88" s="96" t="s">
        <v>47</v>
      </c>
      <c r="D88" s="96" t="s">
        <v>48</v>
      </c>
      <c r="E88" s="96" t="s">
        <v>49</v>
      </c>
      <c r="F88" s="96" t="s">
        <v>50</v>
      </c>
      <c r="G88" s="96" t="s">
        <v>51</v>
      </c>
      <c r="H88" s="96" t="s">
        <v>52</v>
      </c>
      <c r="I88" s="97" t="s">
        <v>53</v>
      </c>
      <c r="J88" s="98" t="s">
        <v>54</v>
      </c>
      <c r="K88" s="98" t="s">
        <v>55</v>
      </c>
      <c r="L88" s="98" t="s">
        <v>56</v>
      </c>
      <c r="M88" s="98" t="s">
        <v>57</v>
      </c>
      <c r="N88" s="98" t="s">
        <v>58</v>
      </c>
      <c r="O88" s="98" t="s">
        <v>62</v>
      </c>
      <c r="P88" s="98" t="s">
        <v>63</v>
      </c>
      <c r="Q88" s="98" t="s">
        <v>64</v>
      </c>
      <c r="R88" s="98" t="s">
        <v>65</v>
      </c>
      <c r="S88" s="98" t="s">
        <v>66</v>
      </c>
      <c r="T88" s="98" t="s">
        <v>67</v>
      </c>
      <c r="U88" s="99" t="s">
        <v>68</v>
      </c>
      <c r="V88" s="99" t="s">
        <v>195</v>
      </c>
    </row>
    <row r="89" spans="2:22" s="13" customFormat="1" ht="12.75" outlineLevel="1" x14ac:dyDescent="0.25">
      <c r="B89" s="68" t="s">
        <v>5</v>
      </c>
      <c r="C89" s="69">
        <v>21175.565399999999</v>
      </c>
      <c r="D89" s="69">
        <v>1276.6065000000001</v>
      </c>
      <c r="E89" s="70">
        <v>22842.838299999999</v>
      </c>
      <c r="F89" s="70">
        <v>556.46050000000002</v>
      </c>
      <c r="G89" s="70">
        <v>23873.972000000002</v>
      </c>
      <c r="H89" s="70">
        <v>24965.400900000001</v>
      </c>
      <c r="I89" s="19">
        <v>25376</v>
      </c>
      <c r="J89" s="20">
        <v>25860.954999999998</v>
      </c>
      <c r="K89" s="20">
        <v>26768.822700000004</v>
      </c>
      <c r="L89" s="20">
        <v>27163.833599999998</v>
      </c>
      <c r="M89" s="20">
        <v>28076.662400000001</v>
      </c>
      <c r="N89" s="20">
        <v>28322.035599999999</v>
      </c>
      <c r="O89" s="20">
        <v>28790.220499999999</v>
      </c>
      <c r="P89" s="20">
        <v>28878.029699999996</v>
      </c>
      <c r="Q89" s="20">
        <v>29861.525099999999</v>
      </c>
      <c r="R89" s="20">
        <v>30518.844099999995</v>
      </c>
      <c r="S89" s="20">
        <v>31462</v>
      </c>
      <c r="T89" s="20">
        <v>32305.221830447277</v>
      </c>
      <c r="U89" s="71">
        <v>32343.027654296304</v>
      </c>
      <c r="V89" s="71">
        <v>32590.758464862993</v>
      </c>
    </row>
    <row r="90" spans="2:22" s="13" customFormat="1" ht="12.75" outlineLevel="1" x14ac:dyDescent="0.25">
      <c r="B90" s="72" t="s">
        <v>6</v>
      </c>
      <c r="C90" s="73">
        <v>27070.046399999999</v>
      </c>
      <c r="D90" s="73">
        <v>1064.3112000000001</v>
      </c>
      <c r="E90" s="18">
        <v>26130.0664</v>
      </c>
      <c r="F90" s="18">
        <v>519.70519999999999</v>
      </c>
      <c r="G90" s="18">
        <v>24865.835299999999</v>
      </c>
      <c r="H90" s="18">
        <v>23180.513999999999</v>
      </c>
      <c r="I90" s="22">
        <v>21712</v>
      </c>
      <c r="J90" s="23">
        <v>20269.347400000006</v>
      </c>
      <c r="K90" s="23">
        <v>18816.063600000001</v>
      </c>
      <c r="L90" s="23">
        <v>18058.939900000008</v>
      </c>
      <c r="M90" s="23">
        <v>16354.160900000001</v>
      </c>
      <c r="N90" s="23">
        <v>15397.670900000001</v>
      </c>
      <c r="O90" s="23">
        <v>14915.492399999999</v>
      </c>
      <c r="P90" s="23">
        <v>13931.546299999996</v>
      </c>
      <c r="Q90" s="23">
        <v>13489.4113</v>
      </c>
      <c r="R90" s="23">
        <v>12884.555500000002</v>
      </c>
      <c r="S90" s="23">
        <v>12261</v>
      </c>
      <c r="T90" s="23">
        <v>11427.464759625393</v>
      </c>
      <c r="U90" s="21">
        <v>11069.098185423944</v>
      </c>
      <c r="V90" s="21">
        <v>10531.079588591369</v>
      </c>
    </row>
    <row r="91" spans="2:22" s="13" customFormat="1" ht="12.75" outlineLevel="1" x14ac:dyDescent="0.25">
      <c r="B91" s="72" t="s">
        <v>7</v>
      </c>
      <c r="C91" s="73">
        <v>3048.2566000000002</v>
      </c>
      <c r="D91" s="73">
        <v>84.896799999999999</v>
      </c>
      <c r="E91" s="18">
        <v>3057.0735</v>
      </c>
      <c r="F91" s="18">
        <v>39.2151</v>
      </c>
      <c r="G91" s="18">
        <v>3064.6143999999999</v>
      </c>
      <c r="H91" s="18">
        <v>3039.3818999999999</v>
      </c>
      <c r="I91" s="22">
        <v>3018</v>
      </c>
      <c r="J91" s="23">
        <v>2953.4181999999996</v>
      </c>
      <c r="K91" s="23">
        <v>2913.8363000000004</v>
      </c>
      <c r="L91" s="23">
        <v>2891.7799</v>
      </c>
      <c r="M91" s="23">
        <v>2834.9513999999999</v>
      </c>
      <c r="N91" s="23">
        <v>2792.9820999999997</v>
      </c>
      <c r="O91" s="23">
        <v>2738.9966000000004</v>
      </c>
      <c r="P91" s="23">
        <v>2623.9791</v>
      </c>
      <c r="Q91" s="23">
        <v>2577.7844</v>
      </c>
      <c r="R91" s="23">
        <v>2494.6582000000003</v>
      </c>
      <c r="S91" s="23">
        <v>2416</v>
      </c>
      <c r="T91" s="23">
        <v>2335.7020933982203</v>
      </c>
      <c r="U91" s="21">
        <v>2273.9667979017904</v>
      </c>
      <c r="V91" s="21">
        <v>2187.1624992888173</v>
      </c>
    </row>
    <row r="92" spans="2:22" s="13" customFormat="1" ht="12.75" outlineLevel="1" x14ac:dyDescent="0.25">
      <c r="B92" s="72" t="s">
        <v>8</v>
      </c>
      <c r="C92" s="73">
        <v>70.123099999999994</v>
      </c>
      <c r="D92" s="73">
        <v>0.17399999999999999</v>
      </c>
      <c r="E92" s="18">
        <v>68.699100000000001</v>
      </c>
      <c r="F92" s="18">
        <v>8.9999999999999998E-4</v>
      </c>
      <c r="G92" s="18">
        <v>66.167400000000001</v>
      </c>
      <c r="H92" s="18">
        <v>67.830299999999994</v>
      </c>
      <c r="I92" s="22">
        <v>67</v>
      </c>
      <c r="J92" s="23">
        <v>68.305999999999997</v>
      </c>
      <c r="K92" s="23">
        <v>63.980199999999996</v>
      </c>
      <c r="L92" s="23">
        <v>66.321599999999989</v>
      </c>
      <c r="M92" s="23">
        <v>58.819400000000002</v>
      </c>
      <c r="N92" s="23">
        <v>58.665700000000001</v>
      </c>
      <c r="O92" s="23">
        <v>48.756399999999999</v>
      </c>
      <c r="P92" s="23">
        <v>45.984900000000003</v>
      </c>
      <c r="Q92" s="23">
        <v>45.736500000000007</v>
      </c>
      <c r="R92" s="23">
        <v>45.625100000000003</v>
      </c>
      <c r="S92" s="23">
        <v>48</v>
      </c>
      <c r="T92" s="23">
        <v>49.895499698352069</v>
      </c>
      <c r="U92" s="21">
        <v>50.485900031737401</v>
      </c>
      <c r="V92" s="21">
        <v>53.719399809837341</v>
      </c>
    </row>
    <row r="93" spans="2:22" s="13" customFormat="1" ht="12.75" outlineLevel="1" x14ac:dyDescent="0.25">
      <c r="B93" s="72" t="s">
        <v>9</v>
      </c>
      <c r="C93" s="73">
        <v>15488.1423</v>
      </c>
      <c r="D93" s="73">
        <v>402.8066</v>
      </c>
      <c r="E93" s="18">
        <v>15399.4085</v>
      </c>
      <c r="F93" s="18">
        <v>166.23490000000001</v>
      </c>
      <c r="G93" s="18">
        <v>15335.9175</v>
      </c>
      <c r="H93" s="18">
        <v>15079.958699999999</v>
      </c>
      <c r="I93" s="22">
        <v>14732</v>
      </c>
      <c r="J93" s="23">
        <v>14353.505599999999</v>
      </c>
      <c r="K93" s="23">
        <v>14546.396199999997</v>
      </c>
      <c r="L93" s="23">
        <v>14839.8639</v>
      </c>
      <c r="M93" s="23">
        <v>14813.7855</v>
      </c>
      <c r="N93" s="23">
        <v>14550.581200000001</v>
      </c>
      <c r="O93" s="23">
        <v>14217.525800000001</v>
      </c>
      <c r="P93" s="23">
        <v>13623.050700000002</v>
      </c>
      <c r="Q93" s="23">
        <v>13155.014599999999</v>
      </c>
      <c r="R93" s="23">
        <v>12369.5628</v>
      </c>
      <c r="S93" s="23">
        <v>11618</v>
      </c>
      <c r="T93" s="23">
        <v>11162.689166237054</v>
      </c>
      <c r="U93" s="21">
        <v>10970.211888309197</v>
      </c>
      <c r="V93" s="21">
        <v>10721.425890162565</v>
      </c>
    </row>
    <row r="94" spans="2:22" s="13" customFormat="1" ht="12.75" outlineLevel="1" x14ac:dyDescent="0.25">
      <c r="B94" s="72" t="s">
        <v>10</v>
      </c>
      <c r="C94" s="73">
        <v>456.0274</v>
      </c>
      <c r="D94" s="73">
        <v>55.402200000000001</v>
      </c>
      <c r="E94" s="18">
        <v>242.69380000000001</v>
      </c>
      <c r="F94" s="18">
        <v>33.6006</v>
      </c>
      <c r="G94" s="18">
        <v>113.08029999999999</v>
      </c>
      <c r="H94" s="18">
        <v>86.338300000000004</v>
      </c>
      <c r="I94" s="22">
        <v>85</v>
      </c>
      <c r="J94" s="23">
        <v>83.982200000000006</v>
      </c>
      <c r="K94" s="23">
        <v>82.991900000000015</v>
      </c>
      <c r="L94" s="23">
        <v>112.21399999999998</v>
      </c>
      <c r="M94" s="23">
        <v>125.6165</v>
      </c>
      <c r="N94" s="23">
        <v>150.71169999999998</v>
      </c>
      <c r="O94" s="23">
        <v>171.30740000000003</v>
      </c>
      <c r="P94" s="23">
        <v>167.12079999999997</v>
      </c>
      <c r="Q94" s="23">
        <v>157.96499999999997</v>
      </c>
      <c r="R94" s="23">
        <v>157.47459999999998</v>
      </c>
      <c r="S94" s="23">
        <v>148</v>
      </c>
      <c r="T94" s="23">
        <v>139.29990006994194</v>
      </c>
      <c r="U94" s="21">
        <v>145.69699962972663</v>
      </c>
      <c r="V94" s="21">
        <v>180.21220040759363</v>
      </c>
    </row>
    <row r="95" spans="2:22" s="13" customFormat="1" ht="12.75" outlineLevel="1" x14ac:dyDescent="0.25">
      <c r="B95" s="74" t="s">
        <v>11</v>
      </c>
      <c r="C95" s="75">
        <v>21.628599999999999</v>
      </c>
      <c r="D95" s="75">
        <v>2.8168000000000002</v>
      </c>
      <c r="E95" s="28">
        <v>23.079799999999999</v>
      </c>
      <c r="F95" s="28">
        <v>0.98809999999999998</v>
      </c>
      <c r="G95" s="28">
        <v>24.3415</v>
      </c>
      <c r="H95" s="28">
        <v>18.0014</v>
      </c>
      <c r="I95" s="29">
        <v>11</v>
      </c>
      <c r="J95" s="30">
        <v>6.7209000000000003</v>
      </c>
      <c r="K95" s="30">
        <v>9.5137</v>
      </c>
      <c r="L95" s="30">
        <v>15.4802</v>
      </c>
      <c r="M95" s="30">
        <v>20.715</v>
      </c>
      <c r="N95" s="30">
        <v>19.567399999999999</v>
      </c>
      <c r="O95" s="30">
        <v>29.724000000000004</v>
      </c>
      <c r="P95" s="30">
        <v>31.264800000000005</v>
      </c>
      <c r="Q95" s="30">
        <v>44.181499999999993</v>
      </c>
      <c r="R95" s="30">
        <v>40.242400000000004</v>
      </c>
      <c r="S95" s="30">
        <v>36</v>
      </c>
      <c r="T95" s="30">
        <v>34.351599871006329</v>
      </c>
      <c r="U95" s="31">
        <v>32.602200052002445</v>
      </c>
      <c r="V95" s="31">
        <v>33.575700009125285</v>
      </c>
    </row>
    <row r="96" spans="2:22" s="13" customFormat="1" ht="12.75" outlineLevel="1" x14ac:dyDescent="0.25">
      <c r="B96" s="100" t="s">
        <v>12</v>
      </c>
      <c r="C96" s="101">
        <v>67329.789799999999</v>
      </c>
      <c r="D96" s="101">
        <v>2887.0140999999999</v>
      </c>
      <c r="E96" s="101">
        <v>67763.859400000001</v>
      </c>
      <c r="F96" s="101">
        <v>1316.2053000000001</v>
      </c>
      <c r="G96" s="101">
        <v>67343.928400000004</v>
      </c>
      <c r="H96" s="101">
        <v>66437.425499999998</v>
      </c>
      <c r="I96" s="102">
        <v>65001</v>
      </c>
      <c r="J96" s="103">
        <v>63596.235299999993</v>
      </c>
      <c r="K96" s="103">
        <v>63201.604600000006</v>
      </c>
      <c r="L96" s="103">
        <v>63148.433100000002</v>
      </c>
      <c r="M96" s="103">
        <v>62284.711099999993</v>
      </c>
      <c r="N96" s="103">
        <v>61292.214599999999</v>
      </c>
      <c r="O96" s="103">
        <v>60912.023100000013</v>
      </c>
      <c r="P96" s="103">
        <v>59300.976300000024</v>
      </c>
      <c r="Q96" s="103">
        <v>59331.618399999999</v>
      </c>
      <c r="R96" s="103">
        <v>58510.962700000004</v>
      </c>
      <c r="S96" s="103">
        <v>57990</v>
      </c>
      <c r="T96" s="103">
        <v>57454.624849347245</v>
      </c>
      <c r="U96" s="104">
        <v>56885.089625644701</v>
      </c>
      <c r="V96" s="104">
        <v>56297.9337431323</v>
      </c>
    </row>
    <row r="97" spans="2:22" s="13" customFormat="1" ht="12.75" outlineLevel="1" x14ac:dyDescent="0.25">
      <c r="B97" s="68" t="s">
        <v>13</v>
      </c>
      <c r="C97" s="69">
        <v>35828.718500000003</v>
      </c>
      <c r="D97" s="69">
        <v>906.68320000000006</v>
      </c>
      <c r="E97" s="70">
        <v>34762.0291</v>
      </c>
      <c r="F97" s="70">
        <v>614.54359999999997</v>
      </c>
      <c r="G97" s="70">
        <v>31475.5046</v>
      </c>
      <c r="H97" s="70">
        <v>31701.755099999998</v>
      </c>
      <c r="I97" s="19">
        <v>31545</v>
      </c>
      <c r="J97" s="20">
        <v>30554.924500000005</v>
      </c>
      <c r="K97" s="20">
        <v>30424.822100000001</v>
      </c>
      <c r="L97" s="20">
        <v>30625.472399999999</v>
      </c>
      <c r="M97" s="20">
        <v>30664.868399999999</v>
      </c>
      <c r="N97" s="20">
        <v>30589.340200000002</v>
      </c>
      <c r="O97" s="20">
        <v>30802.737000000001</v>
      </c>
      <c r="P97" s="20">
        <v>30265.941600000002</v>
      </c>
      <c r="Q97" s="20">
        <v>29781.633299999998</v>
      </c>
      <c r="R97" s="20">
        <v>29028.366999999995</v>
      </c>
      <c r="S97" s="20">
        <v>28279</v>
      </c>
      <c r="T97" s="20">
        <v>27545.91394252966</v>
      </c>
      <c r="U97" s="71">
        <v>27149.199390640089</v>
      </c>
      <c r="V97" s="71">
        <v>26800.181281966994</v>
      </c>
    </row>
    <row r="98" spans="2:22" s="13" customFormat="1" ht="12.75" outlineLevel="1" x14ac:dyDescent="0.25">
      <c r="B98" s="77" t="s">
        <v>14</v>
      </c>
      <c r="C98" s="78">
        <v>5447.7403999999997</v>
      </c>
      <c r="D98" s="78">
        <v>64.405500000000004</v>
      </c>
      <c r="E98" s="41">
        <v>5337.8235999999997</v>
      </c>
      <c r="F98" s="41">
        <v>35.444699999999997</v>
      </c>
      <c r="G98" s="41">
        <v>5328.9739</v>
      </c>
      <c r="H98" s="41">
        <v>5255.26</v>
      </c>
      <c r="I98" s="42">
        <v>5214</v>
      </c>
      <c r="J98" s="43">
        <v>5163.2406000000001</v>
      </c>
      <c r="K98" s="43">
        <v>5224.7397000000001</v>
      </c>
      <c r="L98" s="43">
        <v>5346.1080999999995</v>
      </c>
      <c r="M98" s="43">
        <v>5178.4286000000002</v>
      </c>
      <c r="N98" s="43">
        <v>5063.4004999999997</v>
      </c>
      <c r="O98" s="43">
        <v>5036.3254999999999</v>
      </c>
      <c r="P98" s="43">
        <v>4822.9784000000018</v>
      </c>
      <c r="Q98" s="43">
        <v>4729.1673000000001</v>
      </c>
      <c r="R98" s="43">
        <v>4647.8855000000003</v>
      </c>
      <c r="S98" s="43">
        <v>4662</v>
      </c>
      <c r="T98" s="43">
        <v>4554.3818895849981</v>
      </c>
      <c r="U98" s="44">
        <v>4513.2914993391823</v>
      </c>
      <c r="V98" s="44">
        <v>4433.8410989506156</v>
      </c>
    </row>
    <row r="99" spans="2:22" s="13" customFormat="1" ht="12.75" outlineLevel="1" x14ac:dyDescent="0.25">
      <c r="B99" s="72" t="s">
        <v>15</v>
      </c>
      <c r="C99" s="73">
        <v>10756.429899999999</v>
      </c>
      <c r="D99" s="73">
        <v>3642.5812999999998</v>
      </c>
      <c r="E99" s="18">
        <v>10219.0448</v>
      </c>
      <c r="F99" s="18">
        <v>2516.9490000000001</v>
      </c>
      <c r="G99" s="18">
        <v>8575.8685999999998</v>
      </c>
      <c r="H99" s="18">
        <v>7600.0347000000002</v>
      </c>
      <c r="I99" s="22">
        <v>7079</v>
      </c>
      <c r="J99" s="23">
        <v>6906.3792000000003</v>
      </c>
      <c r="K99" s="23">
        <v>6912.5776000000005</v>
      </c>
      <c r="L99" s="23">
        <v>6941.7407000000003</v>
      </c>
      <c r="M99" s="23">
        <v>6816.4346999999998</v>
      </c>
      <c r="N99" s="23">
        <v>6683.2709000000013</v>
      </c>
      <c r="O99" s="23">
        <v>6638.6850999999988</v>
      </c>
      <c r="P99" s="23">
        <v>6456.3108000000002</v>
      </c>
      <c r="Q99" s="23">
        <v>6280.8203999999978</v>
      </c>
      <c r="R99" s="23">
        <v>6096.3911999999991</v>
      </c>
      <c r="S99" s="23">
        <v>5951</v>
      </c>
      <c r="T99" s="23">
        <v>5822.255476608123</v>
      </c>
      <c r="U99" s="21">
        <v>5803.8927953593738</v>
      </c>
      <c r="V99" s="21">
        <v>5637.9007960491581</v>
      </c>
    </row>
    <row r="100" spans="2:22" s="13" customFormat="1" ht="12.75" outlineLevel="1" x14ac:dyDescent="0.25">
      <c r="B100" s="72" t="s">
        <v>16</v>
      </c>
      <c r="C100" s="73">
        <v>21302.275799999999</v>
      </c>
      <c r="D100" s="73">
        <v>1559.7529999999999</v>
      </c>
      <c r="E100" s="18">
        <v>22268.4339</v>
      </c>
      <c r="F100" s="18">
        <v>847.58090000000004</v>
      </c>
      <c r="G100" s="18">
        <v>20449.3685</v>
      </c>
      <c r="H100" s="18">
        <v>20234.930100000001</v>
      </c>
      <c r="I100" s="22">
        <v>20177</v>
      </c>
      <c r="J100" s="23">
        <v>19892.845499999999</v>
      </c>
      <c r="K100" s="23">
        <v>19699.298000000003</v>
      </c>
      <c r="L100" s="23">
        <v>19969.307999999997</v>
      </c>
      <c r="M100" s="23">
        <v>20146.265500000001</v>
      </c>
      <c r="N100" s="23">
        <v>20353.945600000003</v>
      </c>
      <c r="O100" s="23">
        <v>20590.1561</v>
      </c>
      <c r="P100" s="23">
        <v>20422.197999999997</v>
      </c>
      <c r="Q100" s="23">
        <v>20323.682200000003</v>
      </c>
      <c r="R100" s="23">
        <v>19990.274600000001</v>
      </c>
      <c r="S100" s="23">
        <v>19825</v>
      </c>
      <c r="T100" s="23">
        <v>19460.017637395445</v>
      </c>
      <c r="U100" s="21">
        <v>19346.042592708996</v>
      </c>
      <c r="V100" s="21">
        <v>19141.178182870208</v>
      </c>
    </row>
    <row r="101" spans="2:22" s="13" customFormat="1" ht="12.75" outlineLevel="1" x14ac:dyDescent="0.25">
      <c r="B101" s="74" t="s">
        <v>17</v>
      </c>
      <c r="C101" s="75">
        <v>1366.9357</v>
      </c>
      <c r="D101" s="75">
        <v>18.8538</v>
      </c>
      <c r="E101" s="28">
        <v>1398.0797</v>
      </c>
      <c r="F101" s="28">
        <v>17.6417</v>
      </c>
      <c r="G101" s="28">
        <v>1408.8110999999999</v>
      </c>
      <c r="H101" s="28">
        <v>1409.3616999999999</v>
      </c>
      <c r="I101" s="29">
        <v>1357</v>
      </c>
      <c r="J101" s="30">
        <v>1316.0725</v>
      </c>
      <c r="K101" s="30">
        <v>1289.1586999999997</v>
      </c>
      <c r="L101" s="30">
        <v>1312.5564999999999</v>
      </c>
      <c r="M101" s="30">
        <v>1302.5834</v>
      </c>
      <c r="N101" s="30">
        <v>1324.8899000000001</v>
      </c>
      <c r="O101" s="30">
        <v>1313.3651</v>
      </c>
      <c r="P101" s="30">
        <v>1325.8406</v>
      </c>
      <c r="Q101" s="30">
        <v>1347.2897000000003</v>
      </c>
      <c r="R101" s="30">
        <v>1354.1523999999997</v>
      </c>
      <c r="S101" s="30">
        <v>1362</v>
      </c>
      <c r="T101" s="30">
        <v>1362.6757883887622</v>
      </c>
      <c r="U101" s="31">
        <v>1404.1746988065206</v>
      </c>
      <c r="V101" s="31">
        <v>1411.2423984078923</v>
      </c>
    </row>
    <row r="102" spans="2:22" s="13" customFormat="1" ht="12.75" outlineLevel="1" x14ac:dyDescent="0.25">
      <c r="B102" s="100" t="s">
        <v>18</v>
      </c>
      <c r="C102" s="101">
        <v>74702.100300000006</v>
      </c>
      <c r="D102" s="101">
        <v>6192.2767999999996</v>
      </c>
      <c r="E102" s="101">
        <v>73985.411099999998</v>
      </c>
      <c r="F102" s="101">
        <v>4032.1599000000001</v>
      </c>
      <c r="G102" s="101">
        <v>67238.526700000002</v>
      </c>
      <c r="H102" s="101">
        <v>66201.3416</v>
      </c>
      <c r="I102" s="102">
        <v>65371</v>
      </c>
      <c r="J102" s="103">
        <v>63833.462300000007</v>
      </c>
      <c r="K102" s="103">
        <v>63550.596100000002</v>
      </c>
      <c r="L102" s="103">
        <v>64195.185699999995</v>
      </c>
      <c r="M102" s="103">
        <v>64108.580599999987</v>
      </c>
      <c r="N102" s="103">
        <v>64014.847100000006</v>
      </c>
      <c r="O102" s="103">
        <v>64381.268800000005</v>
      </c>
      <c r="P102" s="103">
        <v>63293.269399999997</v>
      </c>
      <c r="Q102" s="103">
        <v>62462.592899999996</v>
      </c>
      <c r="R102" s="103">
        <v>61117.070700000018</v>
      </c>
      <c r="S102" s="103">
        <v>60079</v>
      </c>
      <c r="T102" s="103">
        <v>58745.244734506989</v>
      </c>
      <c r="U102" s="104">
        <v>58216.600976854163</v>
      </c>
      <c r="V102" s="104">
        <v>57424.343758244868</v>
      </c>
    </row>
    <row r="103" spans="2:22" s="13" customFormat="1" ht="12.75" outlineLevel="1" x14ac:dyDescent="0.25">
      <c r="B103" s="68" t="s">
        <v>19</v>
      </c>
      <c r="C103" s="69">
        <v>27400.034100000001</v>
      </c>
      <c r="D103" s="69">
        <v>3942.5156000000002</v>
      </c>
      <c r="E103" s="70">
        <v>27202.652600000001</v>
      </c>
      <c r="F103" s="70">
        <v>977.18499999999995</v>
      </c>
      <c r="G103" s="70">
        <v>26246.429899999999</v>
      </c>
      <c r="H103" s="70">
        <v>25707.5697</v>
      </c>
      <c r="I103" s="19">
        <v>24916</v>
      </c>
      <c r="J103" s="20">
        <v>24143.547300000002</v>
      </c>
      <c r="K103" s="20">
        <v>24084.2883</v>
      </c>
      <c r="L103" s="20">
        <v>24711.9617</v>
      </c>
      <c r="M103" s="20">
        <v>24770.493299999998</v>
      </c>
      <c r="N103" s="20">
        <v>24872.993199999994</v>
      </c>
      <c r="O103" s="20">
        <v>24942.913799999998</v>
      </c>
      <c r="P103" s="20">
        <v>24848.078099999999</v>
      </c>
      <c r="Q103" s="20">
        <v>24699.960100000004</v>
      </c>
      <c r="R103" s="20">
        <v>23895.154599999994</v>
      </c>
      <c r="S103" s="20">
        <v>23272</v>
      </c>
      <c r="T103" s="20">
        <v>22874.650261805175</v>
      </c>
      <c r="U103" s="71">
        <v>22661.520581199715</v>
      </c>
      <c r="V103" s="71">
        <v>22182.018086049793</v>
      </c>
    </row>
    <row r="104" spans="2:22" s="13" customFormat="1" ht="12.75" outlineLevel="1" x14ac:dyDescent="0.25">
      <c r="B104" s="72" t="s">
        <v>20</v>
      </c>
      <c r="C104" s="73">
        <v>6939.8869000000004</v>
      </c>
      <c r="D104" s="73">
        <v>207.9623</v>
      </c>
      <c r="E104" s="18">
        <v>6531.9543000000003</v>
      </c>
      <c r="F104" s="18">
        <v>80.372200000000007</v>
      </c>
      <c r="G104" s="18">
        <v>6245.5411999999997</v>
      </c>
      <c r="H104" s="18">
        <v>6113.7806</v>
      </c>
      <c r="I104" s="22">
        <v>5973</v>
      </c>
      <c r="J104" s="23">
        <v>5756.3064999999988</v>
      </c>
      <c r="K104" s="23">
        <v>5740.2566999999999</v>
      </c>
      <c r="L104" s="23">
        <v>5996.1713000000009</v>
      </c>
      <c r="M104" s="23">
        <v>5978.8716000000004</v>
      </c>
      <c r="N104" s="23">
        <v>5909.407799999999</v>
      </c>
      <c r="O104" s="23">
        <v>5807.6494999999986</v>
      </c>
      <c r="P104" s="23">
        <v>5709.4047</v>
      </c>
      <c r="Q104" s="23">
        <v>5605.5332000000008</v>
      </c>
      <c r="R104" s="23">
        <v>5380.9461000000001</v>
      </c>
      <c r="S104" s="23">
        <v>5109</v>
      </c>
      <c r="T104" s="23">
        <v>4853.1067917231849</v>
      </c>
      <c r="U104" s="21">
        <v>4597.7132964410121</v>
      </c>
      <c r="V104" s="21">
        <v>4513.5700970675534</v>
      </c>
    </row>
    <row r="105" spans="2:22" s="13" customFormat="1" ht="12.75" outlineLevel="1" x14ac:dyDescent="0.25">
      <c r="B105" s="74" t="s">
        <v>21</v>
      </c>
      <c r="C105" s="75">
        <v>4727.3630000000003</v>
      </c>
      <c r="D105" s="75">
        <v>105.3946</v>
      </c>
      <c r="E105" s="28">
        <v>4346.43</v>
      </c>
      <c r="F105" s="28">
        <v>49.3123</v>
      </c>
      <c r="G105" s="28">
        <v>3962.2352000000001</v>
      </c>
      <c r="H105" s="28">
        <v>3699.7777000000001</v>
      </c>
      <c r="I105" s="29">
        <v>3513</v>
      </c>
      <c r="J105" s="30">
        <v>3157.8465999999999</v>
      </c>
      <c r="K105" s="30">
        <v>2930.0287999999996</v>
      </c>
      <c r="L105" s="30">
        <v>2985.2822000000006</v>
      </c>
      <c r="M105" s="30">
        <v>2769.3546000000001</v>
      </c>
      <c r="N105" s="30">
        <v>2623.6080999999999</v>
      </c>
      <c r="O105" s="30">
        <v>2531.8415</v>
      </c>
      <c r="P105" s="30">
        <v>2473.3409999999994</v>
      </c>
      <c r="Q105" s="30">
        <v>2341.9300999999996</v>
      </c>
      <c r="R105" s="30">
        <v>2172.0176000000001</v>
      </c>
      <c r="S105" s="30">
        <v>2060</v>
      </c>
      <c r="T105" s="30">
        <v>1971.3547159423324</v>
      </c>
      <c r="U105" s="31">
        <v>1923.3422985980287</v>
      </c>
      <c r="V105" s="31">
        <v>1944.9323984333314</v>
      </c>
    </row>
    <row r="106" spans="2:22" s="13" customFormat="1" ht="12.75" outlineLevel="1" x14ac:dyDescent="0.25">
      <c r="B106" s="85" t="s">
        <v>22</v>
      </c>
      <c r="C106" s="35">
        <v>39067.284</v>
      </c>
      <c r="D106" s="35">
        <v>4255.8725000000004</v>
      </c>
      <c r="E106" s="35">
        <v>38081.036899999999</v>
      </c>
      <c r="F106" s="35">
        <v>1106.8695</v>
      </c>
      <c r="G106" s="35">
        <v>36454.206299999998</v>
      </c>
      <c r="H106" s="35">
        <v>35521.127999999997</v>
      </c>
      <c r="I106" s="33">
        <v>34401</v>
      </c>
      <c r="J106" s="36">
        <v>33057.700400000002</v>
      </c>
      <c r="K106" s="36">
        <v>32754.573800000002</v>
      </c>
      <c r="L106" s="36">
        <v>33693.415200000003</v>
      </c>
      <c r="M106" s="36">
        <v>33518.719500000007</v>
      </c>
      <c r="N106" s="36">
        <v>33406.009099999996</v>
      </c>
      <c r="O106" s="36">
        <v>33282.404799999997</v>
      </c>
      <c r="P106" s="36">
        <v>33030.823799999991</v>
      </c>
      <c r="Q106" s="36">
        <v>32647.4234</v>
      </c>
      <c r="R106" s="36">
        <v>31448.118299999998</v>
      </c>
      <c r="S106" s="36">
        <v>30440</v>
      </c>
      <c r="T106" s="36">
        <v>29699.111769470692</v>
      </c>
      <c r="U106" s="37">
        <v>29182.576176238756</v>
      </c>
      <c r="V106" s="37">
        <v>28640.520581550678</v>
      </c>
    </row>
    <row r="107" spans="2:22" s="13" customFormat="1" ht="12.75" outlineLevel="1" x14ac:dyDescent="0.25">
      <c r="B107" s="105" t="s">
        <v>23</v>
      </c>
      <c r="C107" s="106">
        <v>14642.5424</v>
      </c>
      <c r="D107" s="106">
        <v>498.60120000000001</v>
      </c>
      <c r="E107" s="107">
        <v>14774.099399999999</v>
      </c>
      <c r="F107" s="107">
        <v>174.61</v>
      </c>
      <c r="G107" s="107">
        <v>14820.9802</v>
      </c>
      <c r="H107" s="107">
        <v>14544.756299999999</v>
      </c>
      <c r="I107" s="108">
        <v>14189</v>
      </c>
      <c r="J107" s="109">
        <v>13976.3272</v>
      </c>
      <c r="K107" s="109">
        <v>13814.683100000002</v>
      </c>
      <c r="L107" s="109">
        <v>13790.218300000002</v>
      </c>
      <c r="M107" s="109">
        <v>13630.4313</v>
      </c>
      <c r="N107" s="109">
        <v>13421.0461</v>
      </c>
      <c r="O107" s="109">
        <v>13206.026800000001</v>
      </c>
      <c r="P107" s="109">
        <v>12907.566800000001</v>
      </c>
      <c r="Q107" s="109">
        <v>12675.826300000001</v>
      </c>
      <c r="R107" s="109">
        <v>12277.982300000001</v>
      </c>
      <c r="S107" s="109">
        <v>12062</v>
      </c>
      <c r="T107" s="109">
        <v>11866.777774240501</v>
      </c>
      <c r="U107" s="110">
        <v>11749.955391514421</v>
      </c>
      <c r="V107" s="110">
        <v>11576.794091108328</v>
      </c>
    </row>
    <row r="108" spans="2:22" s="13" customFormat="1" ht="12.75" outlineLevel="1" x14ac:dyDescent="0.25">
      <c r="B108" s="72" t="s">
        <v>24</v>
      </c>
      <c r="C108" s="73">
        <v>13241.217199999999</v>
      </c>
      <c r="D108" s="73">
        <v>914.19029999999998</v>
      </c>
      <c r="E108" s="18">
        <v>12416.4833</v>
      </c>
      <c r="F108" s="18">
        <v>412.11750000000001</v>
      </c>
      <c r="G108" s="18">
        <v>11679.3197</v>
      </c>
      <c r="H108" s="18">
        <v>11064.6549</v>
      </c>
      <c r="I108" s="22">
        <v>10547</v>
      </c>
      <c r="J108" s="23">
        <v>10121.777099999999</v>
      </c>
      <c r="K108" s="23">
        <v>9917.4351000000024</v>
      </c>
      <c r="L108" s="23">
        <v>10005.9403</v>
      </c>
      <c r="M108" s="23">
        <v>9737.3857000000007</v>
      </c>
      <c r="N108" s="23">
        <v>9438.9518000000007</v>
      </c>
      <c r="O108" s="23">
        <v>9200.4413999999997</v>
      </c>
      <c r="P108" s="23">
        <v>8897.1857</v>
      </c>
      <c r="Q108" s="23">
        <v>8660.5968000000012</v>
      </c>
      <c r="R108" s="23">
        <v>8246.946100000001</v>
      </c>
      <c r="S108" s="23">
        <v>7992</v>
      </c>
      <c r="T108" s="23">
        <v>7745.4369051384565</v>
      </c>
      <c r="U108" s="21">
        <v>7635.4059939563231</v>
      </c>
      <c r="V108" s="21">
        <v>6957.9349991342315</v>
      </c>
    </row>
    <row r="109" spans="2:22" s="13" customFormat="1" ht="12.75" outlineLevel="1" x14ac:dyDescent="0.25">
      <c r="B109" s="72" t="s">
        <v>25</v>
      </c>
      <c r="C109" s="73">
        <v>13897.8596</v>
      </c>
      <c r="D109" s="73">
        <v>236.30969999999999</v>
      </c>
      <c r="E109" s="18">
        <v>13440.640100000001</v>
      </c>
      <c r="F109" s="18">
        <v>122.2152</v>
      </c>
      <c r="G109" s="18">
        <v>12862.0046</v>
      </c>
      <c r="H109" s="18">
        <v>12282.9882</v>
      </c>
      <c r="I109" s="22">
        <v>11883</v>
      </c>
      <c r="J109" s="23">
        <v>11501.570599999995</v>
      </c>
      <c r="K109" s="23">
        <v>11584.644900000001</v>
      </c>
      <c r="L109" s="23">
        <v>11714.381200000002</v>
      </c>
      <c r="M109" s="23">
        <v>11718.789199999999</v>
      </c>
      <c r="N109" s="23">
        <v>11664.9316</v>
      </c>
      <c r="O109" s="23">
        <v>11681.144400000003</v>
      </c>
      <c r="P109" s="23">
        <v>11448.832499999999</v>
      </c>
      <c r="Q109" s="23">
        <v>11369.362500000003</v>
      </c>
      <c r="R109" s="23">
        <v>11071.337899999999</v>
      </c>
      <c r="S109" s="23">
        <v>10635</v>
      </c>
      <c r="T109" s="23">
        <v>10564.887862201904</v>
      </c>
      <c r="U109" s="21">
        <v>10456.239497018418</v>
      </c>
      <c r="V109" s="21">
        <v>10525.975495166807</v>
      </c>
    </row>
    <row r="110" spans="2:22" s="13" customFormat="1" ht="12.75" outlineLevel="1" x14ac:dyDescent="0.25">
      <c r="B110" s="72" t="s">
        <v>26</v>
      </c>
      <c r="C110" s="73">
        <v>17306.712599999999</v>
      </c>
      <c r="D110" s="73">
        <v>175.637</v>
      </c>
      <c r="E110" s="18">
        <v>16914.489300000001</v>
      </c>
      <c r="F110" s="18">
        <v>95.393799999999999</v>
      </c>
      <c r="G110" s="18">
        <v>16082.260200000001</v>
      </c>
      <c r="H110" s="18">
        <v>15443.4953</v>
      </c>
      <c r="I110" s="22">
        <v>14827</v>
      </c>
      <c r="J110" s="23">
        <v>14325.184199999998</v>
      </c>
      <c r="K110" s="23">
        <v>14131.838800000001</v>
      </c>
      <c r="L110" s="23">
        <v>14163.693599999997</v>
      </c>
      <c r="M110" s="23">
        <v>13919.3073</v>
      </c>
      <c r="N110" s="23">
        <v>13746.707299999998</v>
      </c>
      <c r="O110" s="23">
        <v>13589.286299999998</v>
      </c>
      <c r="P110" s="23">
        <v>13213.2372</v>
      </c>
      <c r="Q110" s="23">
        <v>12815.964899999997</v>
      </c>
      <c r="R110" s="23">
        <v>12329.704000000002</v>
      </c>
      <c r="S110" s="23">
        <v>11592</v>
      </c>
      <c r="T110" s="23">
        <v>11233.492247725655</v>
      </c>
      <c r="U110" s="21">
        <v>10953.430695111572</v>
      </c>
      <c r="V110" s="21">
        <v>10883.98189209064</v>
      </c>
    </row>
    <row r="111" spans="2:22" s="13" customFormat="1" ht="12.75" outlineLevel="1" x14ac:dyDescent="0.25">
      <c r="B111" s="74" t="s">
        <v>27</v>
      </c>
      <c r="C111" s="75">
        <v>18.3706</v>
      </c>
      <c r="D111" s="75">
        <v>3.4403999999999999</v>
      </c>
      <c r="E111" s="28">
        <v>22.786999999999999</v>
      </c>
      <c r="F111" s="28">
        <v>5.1698000000000004</v>
      </c>
      <c r="G111" s="28">
        <v>22.271699999999999</v>
      </c>
      <c r="H111" s="28">
        <v>22.8995</v>
      </c>
      <c r="I111" s="29">
        <v>22</v>
      </c>
      <c r="J111" s="30">
        <v>22.940199999999997</v>
      </c>
      <c r="K111" s="30">
        <v>24.214799999999997</v>
      </c>
      <c r="L111" s="30">
        <v>33.547200000000004</v>
      </c>
      <c r="M111" s="30">
        <v>29.686</v>
      </c>
      <c r="N111" s="30">
        <v>27.837600000000005</v>
      </c>
      <c r="O111" s="30">
        <v>36.055</v>
      </c>
      <c r="P111" s="30">
        <v>30.010300000000008</v>
      </c>
      <c r="Q111" s="30">
        <v>25.929500000000001</v>
      </c>
      <c r="R111" s="30">
        <v>25.754499999999997</v>
      </c>
      <c r="S111" s="30">
        <v>17</v>
      </c>
      <c r="T111" s="30">
        <v>7.9410999687388539</v>
      </c>
      <c r="U111" s="31">
        <v>0</v>
      </c>
      <c r="V111" s="31">
        <v>0</v>
      </c>
    </row>
    <row r="112" spans="2:22" s="13" customFormat="1" ht="12.75" outlineLevel="1" x14ac:dyDescent="0.25">
      <c r="B112" s="85" t="s">
        <v>28</v>
      </c>
      <c r="C112" s="35">
        <v>59106.702400000002</v>
      </c>
      <c r="D112" s="35">
        <v>1828.1786</v>
      </c>
      <c r="E112" s="35">
        <v>57568.499100000001</v>
      </c>
      <c r="F112" s="35">
        <v>809.50630000000001</v>
      </c>
      <c r="G112" s="35">
        <v>55466.8364</v>
      </c>
      <c r="H112" s="35">
        <v>53358.794199999997</v>
      </c>
      <c r="I112" s="33">
        <v>51466</v>
      </c>
      <c r="J112" s="36">
        <v>49947.799299999991</v>
      </c>
      <c r="K112" s="36">
        <v>49472.816700000003</v>
      </c>
      <c r="L112" s="36">
        <v>49707.780600000006</v>
      </c>
      <c r="M112" s="36">
        <v>49035.599499999989</v>
      </c>
      <c r="N112" s="36">
        <v>48299.474399999999</v>
      </c>
      <c r="O112" s="36">
        <v>47712.953900000008</v>
      </c>
      <c r="P112" s="36">
        <v>46496.832500000011</v>
      </c>
      <c r="Q112" s="36">
        <v>45547.679999999993</v>
      </c>
      <c r="R112" s="36">
        <v>43951.724800000011</v>
      </c>
      <c r="S112" s="36">
        <v>42298</v>
      </c>
      <c r="T112" s="36">
        <v>41418.535889275256</v>
      </c>
      <c r="U112" s="37">
        <v>40795.031577600734</v>
      </c>
      <c r="V112" s="37">
        <v>39944.686477500007</v>
      </c>
    </row>
    <row r="113" spans="2:22" s="13" customFormat="1" ht="12.75" outlineLevel="1" x14ac:dyDescent="0.25">
      <c r="B113" s="72" t="s">
        <v>29</v>
      </c>
      <c r="C113" s="73">
        <v>1515.8433</v>
      </c>
      <c r="D113" s="73">
        <v>57.783499999999997</v>
      </c>
      <c r="E113" s="18">
        <v>1488.1015</v>
      </c>
      <c r="F113" s="18">
        <v>10.090199999999999</v>
      </c>
      <c r="G113" s="18">
        <v>1444.6514999999999</v>
      </c>
      <c r="H113" s="18">
        <v>1419.9103</v>
      </c>
      <c r="I113" s="22">
        <v>1373</v>
      </c>
      <c r="J113" s="23">
        <v>1355.1950999999999</v>
      </c>
      <c r="K113" s="23">
        <v>1326.7412999999999</v>
      </c>
      <c r="L113" s="23">
        <v>1284.2066</v>
      </c>
      <c r="M113" s="23">
        <v>1232.3697999999999</v>
      </c>
      <c r="N113" s="23">
        <v>1194.4698000000003</v>
      </c>
      <c r="O113" s="23">
        <v>1187.0533000000003</v>
      </c>
      <c r="P113" s="23">
        <v>1142.1185</v>
      </c>
      <c r="Q113" s="23">
        <v>1116.6117000000002</v>
      </c>
      <c r="R113" s="23">
        <v>1092.3960000000002</v>
      </c>
      <c r="S113" s="23">
        <v>1068</v>
      </c>
      <c r="T113" s="23">
        <v>1052.6823947888188</v>
      </c>
      <c r="U113" s="21">
        <v>1030.5315985005</v>
      </c>
      <c r="V113" s="21">
        <v>1011.5431982262962</v>
      </c>
    </row>
    <row r="114" spans="2:22" s="13" customFormat="1" ht="12.75" outlineLevel="1" x14ac:dyDescent="0.25">
      <c r="B114" s="72" t="s">
        <v>30</v>
      </c>
      <c r="C114" s="73">
        <v>70.4208</v>
      </c>
      <c r="D114" s="73">
        <v>1.2991999999999999</v>
      </c>
      <c r="E114" s="18">
        <v>65.709199999999996</v>
      </c>
      <c r="F114" s="18">
        <v>0</v>
      </c>
      <c r="G114" s="18">
        <v>64.483400000000003</v>
      </c>
      <c r="H114" s="18">
        <v>63.534100000000002</v>
      </c>
      <c r="I114" s="22">
        <v>63</v>
      </c>
      <c r="J114" s="23">
        <v>63.150599999999997</v>
      </c>
      <c r="K114" s="23">
        <v>63.442700000000002</v>
      </c>
      <c r="L114" s="23">
        <v>59.376400000000004</v>
      </c>
      <c r="M114" s="23">
        <v>58.948799999999999</v>
      </c>
      <c r="N114" s="23">
        <v>56.892900000000004</v>
      </c>
      <c r="O114" s="23">
        <v>56.583599999999997</v>
      </c>
      <c r="P114" s="23">
        <v>80.574600000000004</v>
      </c>
      <c r="Q114" s="23">
        <v>85.157099999999986</v>
      </c>
      <c r="R114" s="23">
        <v>80.956299999999999</v>
      </c>
      <c r="S114" s="23">
        <v>76</v>
      </c>
      <c r="T114" s="23">
        <v>53.781999038998038</v>
      </c>
      <c r="U114" s="21">
        <v>81.503199890721589</v>
      </c>
      <c r="V114" s="21">
        <v>59.949099842458963</v>
      </c>
    </row>
    <row r="115" spans="2:22" s="13" customFormat="1" ht="12.75" outlineLevel="1" x14ac:dyDescent="0.25">
      <c r="B115" s="72" t="s">
        <v>31</v>
      </c>
      <c r="C115" s="73">
        <v>164.44149999999999</v>
      </c>
      <c r="D115" s="73">
        <v>9.5999999999999992E-3</v>
      </c>
      <c r="E115" s="18">
        <v>164.50149999999999</v>
      </c>
      <c r="F115" s="18">
        <v>0</v>
      </c>
      <c r="G115" s="18">
        <v>161.60550000000001</v>
      </c>
      <c r="H115" s="18">
        <v>159.97669999999999</v>
      </c>
      <c r="I115" s="22">
        <v>160</v>
      </c>
      <c r="J115" s="23">
        <v>156.54539999999997</v>
      </c>
      <c r="K115" s="23">
        <v>155.36119999999997</v>
      </c>
      <c r="L115" s="23">
        <v>153.01529999999997</v>
      </c>
      <c r="M115" s="23">
        <v>149.12710000000001</v>
      </c>
      <c r="N115" s="23">
        <v>143.6491</v>
      </c>
      <c r="O115" s="23">
        <v>133.6808</v>
      </c>
      <c r="P115" s="23">
        <v>121.21529999999998</v>
      </c>
      <c r="Q115" s="23">
        <v>109.69730000000003</v>
      </c>
      <c r="R115" s="23">
        <v>104.98760000000001</v>
      </c>
      <c r="S115" s="23">
        <v>97</v>
      </c>
      <c r="T115" s="23">
        <v>90.178098563104868</v>
      </c>
      <c r="U115" s="21">
        <v>92.491899811662734</v>
      </c>
      <c r="V115" s="21">
        <v>82.338799990713596</v>
      </c>
    </row>
    <row r="116" spans="2:22" s="13" customFormat="1" ht="12.75" outlineLevel="1" x14ac:dyDescent="0.25">
      <c r="B116" s="72" t="s">
        <v>32</v>
      </c>
      <c r="C116" s="73">
        <v>189.87610000000001</v>
      </c>
      <c r="D116" s="73">
        <v>4.4504000000000001</v>
      </c>
      <c r="E116" s="18">
        <v>182.89420000000001</v>
      </c>
      <c r="F116" s="18">
        <v>0.5857</v>
      </c>
      <c r="G116" s="18">
        <v>174.62350000000001</v>
      </c>
      <c r="H116" s="18">
        <v>167.1052</v>
      </c>
      <c r="I116" s="22">
        <v>162</v>
      </c>
      <c r="J116" s="23">
        <v>156.91600000000003</v>
      </c>
      <c r="K116" s="23">
        <v>150.1515</v>
      </c>
      <c r="L116" s="23">
        <v>139.84739999999999</v>
      </c>
      <c r="M116" s="23">
        <v>128.654</v>
      </c>
      <c r="N116" s="23">
        <v>115.313</v>
      </c>
      <c r="O116" s="23">
        <v>105.94489999999999</v>
      </c>
      <c r="P116" s="23">
        <v>95.323599999999985</v>
      </c>
      <c r="Q116" s="23">
        <v>81.0458</v>
      </c>
      <c r="R116" s="23">
        <v>68.800600000000003</v>
      </c>
      <c r="S116" s="23">
        <v>59</v>
      </c>
      <c r="T116" s="23">
        <v>55.51869994669687</v>
      </c>
      <c r="U116" s="21">
        <v>62.201600041706115</v>
      </c>
      <c r="V116" s="21">
        <v>52.570900122518651</v>
      </c>
    </row>
    <row r="117" spans="2:22" s="13" customFormat="1" ht="12.75" outlineLevel="1" x14ac:dyDescent="0.25">
      <c r="B117" s="72" t="s">
        <v>33</v>
      </c>
      <c r="C117" s="73">
        <v>0</v>
      </c>
      <c r="D117" s="73">
        <v>0</v>
      </c>
      <c r="E117" s="18">
        <v>0</v>
      </c>
      <c r="F117" s="18">
        <v>0</v>
      </c>
      <c r="G117" s="18">
        <v>0</v>
      </c>
      <c r="H117" s="18">
        <v>0</v>
      </c>
      <c r="I117" s="22">
        <v>0</v>
      </c>
      <c r="J117" s="23">
        <v>0</v>
      </c>
      <c r="K117" s="23">
        <v>0</v>
      </c>
      <c r="L117" s="23">
        <v>0</v>
      </c>
      <c r="M117" s="23">
        <v>0</v>
      </c>
      <c r="N117" s="23">
        <v>0</v>
      </c>
      <c r="O117" s="23">
        <v>0</v>
      </c>
      <c r="P117" s="23">
        <v>0</v>
      </c>
      <c r="Q117" s="23">
        <v>0</v>
      </c>
      <c r="R117" s="23">
        <v>0</v>
      </c>
      <c r="S117" s="23">
        <v>0</v>
      </c>
      <c r="T117" s="23">
        <v>26.508399531245232</v>
      </c>
      <c r="U117" s="21">
        <v>1.8289000382646918</v>
      </c>
      <c r="V117" s="21">
        <v>12.653599995654076</v>
      </c>
    </row>
    <row r="118" spans="2:22" s="13" customFormat="1" ht="12.75" outlineLevel="1" x14ac:dyDescent="0.25">
      <c r="B118" s="79" t="s">
        <v>34</v>
      </c>
      <c r="C118" s="80">
        <v>59.401499999999999</v>
      </c>
      <c r="D118" s="80">
        <v>13.308400000000001</v>
      </c>
      <c r="E118" s="81">
        <v>67.593999999999994</v>
      </c>
      <c r="F118" s="81">
        <v>13.8826</v>
      </c>
      <c r="G118" s="81">
        <v>44.735599999999998</v>
      </c>
      <c r="H118" s="81">
        <v>32.0246</v>
      </c>
      <c r="I118" s="82">
        <v>18</v>
      </c>
      <c r="J118" s="83">
        <v>14.014800000000001</v>
      </c>
      <c r="K118" s="83">
        <v>18.665299999999995</v>
      </c>
      <c r="L118" s="83">
        <v>23.417999999999999</v>
      </c>
      <c r="M118" s="83">
        <v>39.719799999999999</v>
      </c>
      <c r="N118" s="83">
        <v>118.73720000000002</v>
      </c>
      <c r="O118" s="83">
        <v>151.62290000000002</v>
      </c>
      <c r="P118" s="83">
        <v>151.95019999999997</v>
      </c>
      <c r="Q118" s="83">
        <v>169.91290000000001</v>
      </c>
      <c r="R118" s="83">
        <v>241.26129999999998</v>
      </c>
      <c r="S118" s="83">
        <v>237</v>
      </c>
      <c r="T118" s="83">
        <v>279.77199937886326</v>
      </c>
      <c r="U118" s="84">
        <v>556.78680057891324</v>
      </c>
      <c r="V118" s="84">
        <v>511.43580032860336</v>
      </c>
    </row>
    <row r="119" spans="2:22" s="13" customFormat="1" ht="25.5" outlineLevel="1" x14ac:dyDescent="0.25">
      <c r="B119" s="111" t="s">
        <v>35</v>
      </c>
      <c r="C119" s="112">
        <v>1999.9831999999999</v>
      </c>
      <c r="D119" s="112">
        <v>76.851100000000002</v>
      </c>
      <c r="E119" s="112">
        <v>1968.8004000000001</v>
      </c>
      <c r="F119" s="112">
        <v>24.558499999999999</v>
      </c>
      <c r="G119" s="112">
        <v>1890.0995</v>
      </c>
      <c r="H119" s="112">
        <v>1842.5509</v>
      </c>
      <c r="I119" s="113">
        <v>1776</v>
      </c>
      <c r="J119" s="114">
        <v>1745.8218999999997</v>
      </c>
      <c r="K119" s="114">
        <v>1714.3620000000003</v>
      </c>
      <c r="L119" s="114">
        <v>1659.8636999999999</v>
      </c>
      <c r="M119" s="114">
        <v>1608.8194999999994</v>
      </c>
      <c r="N119" s="114">
        <v>1629.0620000000001</v>
      </c>
      <c r="O119" s="114">
        <v>1634.8855000000003</v>
      </c>
      <c r="P119" s="114">
        <v>1591.1822</v>
      </c>
      <c r="Q119" s="114">
        <v>1562.4248000000005</v>
      </c>
      <c r="R119" s="114">
        <v>1588.4018000000003</v>
      </c>
      <c r="S119" s="114">
        <v>1538</v>
      </c>
      <c r="T119" s="114">
        <v>1558.441591247727</v>
      </c>
      <c r="U119" s="115">
        <v>1825.3439988617683</v>
      </c>
      <c r="V119" s="115">
        <v>1730.4913985062449</v>
      </c>
    </row>
    <row r="120" spans="2:22" s="13" customFormat="1" ht="12.75" outlineLevel="1" x14ac:dyDescent="0.25">
      <c r="B120" s="72" t="s">
        <v>36</v>
      </c>
      <c r="C120" s="73">
        <v>134.3305</v>
      </c>
      <c r="D120" s="73">
        <v>0.1174</v>
      </c>
      <c r="E120" s="18">
        <v>137.0652</v>
      </c>
      <c r="F120" s="18">
        <v>9.3399999999999997E-2</v>
      </c>
      <c r="G120" s="18">
        <v>135.4854</v>
      </c>
      <c r="H120" s="18">
        <v>129.17779999999999</v>
      </c>
      <c r="I120" s="22">
        <v>140</v>
      </c>
      <c r="J120" s="23">
        <v>154.68369999999999</v>
      </c>
      <c r="K120" s="23">
        <v>210.06339999999997</v>
      </c>
      <c r="L120" s="23">
        <v>315.94900000000007</v>
      </c>
      <c r="M120" s="23">
        <v>329.19729999999998</v>
      </c>
      <c r="N120" s="23">
        <v>332.83519999999999</v>
      </c>
      <c r="O120" s="23">
        <v>335.87940000000003</v>
      </c>
      <c r="P120" s="23">
        <v>351.63660000000004</v>
      </c>
      <c r="Q120" s="23">
        <v>356.64049999999997</v>
      </c>
      <c r="R120" s="23">
        <v>380.99009999999998</v>
      </c>
      <c r="S120" s="23">
        <v>386</v>
      </c>
      <c r="T120" s="23">
        <v>411.81349277403206</v>
      </c>
      <c r="U120" s="21">
        <v>443.18629951402545</v>
      </c>
      <c r="V120" s="21">
        <v>439.46319959964603</v>
      </c>
    </row>
    <row r="121" spans="2:22" s="13" customFormat="1" ht="12.75" outlineLevel="1" x14ac:dyDescent="0.25">
      <c r="B121" s="72" t="s">
        <v>37</v>
      </c>
      <c r="C121" s="73">
        <v>1137.0805</v>
      </c>
      <c r="D121" s="73">
        <v>6.8933999999999997</v>
      </c>
      <c r="E121" s="18">
        <v>1075.5044</v>
      </c>
      <c r="F121" s="18">
        <v>5.56</v>
      </c>
      <c r="G121" s="18">
        <v>1046.4844000000001</v>
      </c>
      <c r="H121" s="18">
        <v>1051.8843999999999</v>
      </c>
      <c r="I121" s="22">
        <v>1042</v>
      </c>
      <c r="J121" s="23">
        <v>1165.4567</v>
      </c>
      <c r="K121" s="23">
        <v>1405.4606999999999</v>
      </c>
      <c r="L121" s="23">
        <v>1544.7498999999998</v>
      </c>
      <c r="M121" s="23">
        <v>1616.0504000000001</v>
      </c>
      <c r="N121" s="23">
        <v>1592.2719</v>
      </c>
      <c r="O121" s="23">
        <v>1607.6808999999998</v>
      </c>
      <c r="P121" s="23">
        <v>1610.9224999999997</v>
      </c>
      <c r="Q121" s="23">
        <v>1578.4121999999995</v>
      </c>
      <c r="R121" s="23">
        <v>1564.5659999999998</v>
      </c>
      <c r="S121" s="23">
        <v>1608</v>
      </c>
      <c r="T121" s="23">
        <v>1537.7479588463902</v>
      </c>
      <c r="U121" s="21">
        <v>1481.460698784329</v>
      </c>
      <c r="V121" s="21">
        <v>1358.5895982708316</v>
      </c>
    </row>
    <row r="122" spans="2:22" s="13" customFormat="1" ht="12.75" outlineLevel="1" x14ac:dyDescent="0.25">
      <c r="B122" s="72" t="s">
        <v>38</v>
      </c>
      <c r="C122" s="73">
        <v>83.432900000000004</v>
      </c>
      <c r="D122" s="73">
        <v>0.03</v>
      </c>
      <c r="E122" s="18">
        <v>73.309100000000001</v>
      </c>
      <c r="F122" s="18">
        <v>0.68910000000000005</v>
      </c>
      <c r="G122" s="18">
        <v>67.735399999999998</v>
      </c>
      <c r="H122" s="18">
        <v>64.073599999999999</v>
      </c>
      <c r="I122" s="22">
        <v>74</v>
      </c>
      <c r="J122" s="23">
        <v>76.560800000000029</v>
      </c>
      <c r="K122" s="23">
        <v>84.209300000000013</v>
      </c>
      <c r="L122" s="23">
        <v>97.282199999999975</v>
      </c>
      <c r="M122" s="23">
        <v>93.964399999999998</v>
      </c>
      <c r="N122" s="23">
        <v>94.612399999999994</v>
      </c>
      <c r="O122" s="23">
        <v>103.76270000000001</v>
      </c>
      <c r="P122" s="23">
        <v>115.46019999999997</v>
      </c>
      <c r="Q122" s="23">
        <v>111.1833</v>
      </c>
      <c r="R122" s="23">
        <v>105.09220000000002</v>
      </c>
      <c r="S122" s="23">
        <v>81</v>
      </c>
      <c r="T122" s="23">
        <v>70.680098921060562</v>
      </c>
      <c r="U122" s="21">
        <v>83.102700047194958</v>
      </c>
      <c r="V122" s="21">
        <v>97.163600031635724</v>
      </c>
    </row>
    <row r="123" spans="2:22" s="13" customFormat="1" ht="12.75" outlineLevel="1" x14ac:dyDescent="0.25">
      <c r="B123" s="72" t="s">
        <v>39</v>
      </c>
      <c r="C123" s="73">
        <v>9334.2433999999994</v>
      </c>
      <c r="D123" s="73">
        <v>206.72540000000001</v>
      </c>
      <c r="E123" s="18">
        <v>8590.1722000000009</v>
      </c>
      <c r="F123" s="18">
        <v>120.9209</v>
      </c>
      <c r="G123" s="18">
        <v>8133.9378999999999</v>
      </c>
      <c r="H123" s="18">
        <v>8064.3276999999998</v>
      </c>
      <c r="I123" s="22">
        <v>8073</v>
      </c>
      <c r="J123" s="23">
        <v>8217.0974999999999</v>
      </c>
      <c r="K123" s="23">
        <v>8556.5079000000005</v>
      </c>
      <c r="L123" s="23">
        <v>9306.8565000000017</v>
      </c>
      <c r="M123" s="23">
        <v>9679.4493000000002</v>
      </c>
      <c r="N123" s="23">
        <v>9751.2903000000024</v>
      </c>
      <c r="O123" s="23">
        <v>9583.7863000000016</v>
      </c>
      <c r="P123" s="23">
        <v>9476.5921999999991</v>
      </c>
      <c r="Q123" s="23">
        <v>9277.1620999999996</v>
      </c>
      <c r="R123" s="23">
        <v>8888.7049999999999</v>
      </c>
      <c r="S123" s="23">
        <v>8595</v>
      </c>
      <c r="T123" s="23">
        <v>8281.4968707963417</v>
      </c>
      <c r="U123" s="21">
        <v>7917.4225902948529</v>
      </c>
      <c r="V123" s="21">
        <v>7605.9484903042758</v>
      </c>
    </row>
    <row r="124" spans="2:22" s="13" customFormat="1" ht="12.75" outlineLevel="1" x14ac:dyDescent="0.25">
      <c r="B124" s="79" t="s">
        <v>40</v>
      </c>
      <c r="C124" s="80">
        <v>0</v>
      </c>
      <c r="D124" s="80">
        <v>0</v>
      </c>
      <c r="E124" s="81">
        <v>0</v>
      </c>
      <c r="F124" s="81">
        <v>0</v>
      </c>
      <c r="G124" s="81">
        <v>0</v>
      </c>
      <c r="H124" s="81">
        <v>0</v>
      </c>
      <c r="I124" s="82">
        <v>0</v>
      </c>
      <c r="J124" s="83">
        <v>0</v>
      </c>
      <c r="K124" s="83">
        <v>0</v>
      </c>
      <c r="L124" s="83">
        <v>0</v>
      </c>
      <c r="M124" s="83">
        <v>0</v>
      </c>
      <c r="N124" s="83">
        <v>0</v>
      </c>
      <c r="O124" s="83">
        <v>192.09539999999998</v>
      </c>
      <c r="P124" s="83">
        <v>169.68480000000002</v>
      </c>
      <c r="Q124" s="83">
        <v>251.40959999999998</v>
      </c>
      <c r="R124" s="83">
        <v>333.92139999999989</v>
      </c>
      <c r="S124" s="83">
        <v>318</v>
      </c>
      <c r="T124" s="83">
        <v>343.2462970870547</v>
      </c>
      <c r="U124" s="84">
        <v>282.59179952644627</v>
      </c>
      <c r="V124" s="84">
        <v>239.24249937612331</v>
      </c>
    </row>
    <row r="125" spans="2:22" s="13" customFormat="1" ht="12.75" outlineLevel="1" x14ac:dyDescent="0.25">
      <c r="B125" s="87" t="s">
        <v>41</v>
      </c>
      <c r="C125" s="88">
        <v>10689.087299999999</v>
      </c>
      <c r="D125" s="88">
        <v>213.7662</v>
      </c>
      <c r="E125" s="88">
        <v>9876.0509000000002</v>
      </c>
      <c r="F125" s="88">
        <v>127.2634</v>
      </c>
      <c r="G125" s="88">
        <v>9383.6430999999993</v>
      </c>
      <c r="H125" s="88">
        <v>9309.4634999999998</v>
      </c>
      <c r="I125" s="88">
        <v>9330</v>
      </c>
      <c r="J125" s="88">
        <v>9613.7986999999994</v>
      </c>
      <c r="K125" s="88">
        <v>10256.2413</v>
      </c>
      <c r="L125" s="88">
        <v>11264.837600000001</v>
      </c>
      <c r="M125" s="88">
        <v>11718.661400000001</v>
      </c>
      <c r="N125" s="88">
        <v>11771.009800000002</v>
      </c>
      <c r="O125" s="88">
        <v>11823.204700000002</v>
      </c>
      <c r="P125" s="88">
        <v>11724.2963</v>
      </c>
      <c r="Q125" s="88">
        <v>11574.807699999999</v>
      </c>
      <c r="R125" s="88">
        <v>11273.274700000002</v>
      </c>
      <c r="S125" s="88">
        <v>10989</v>
      </c>
      <c r="T125" s="88">
        <v>10644.984718424879</v>
      </c>
      <c r="U125" s="50">
        <v>10207.764088166849</v>
      </c>
      <c r="V125" s="50">
        <v>9740.4073875825125</v>
      </c>
    </row>
    <row r="126" spans="2:22" s="13" customFormat="1" ht="12.75" outlineLevel="1" x14ac:dyDescent="0.25">
      <c r="B126" s="32" t="s">
        <v>42</v>
      </c>
      <c r="C126" s="33">
        <v>0</v>
      </c>
      <c r="D126" s="33">
        <f>753.4286+14.0448</f>
        <v>767.47339999999997</v>
      </c>
      <c r="E126" s="33">
        <v>0</v>
      </c>
      <c r="F126" s="33">
        <v>115.4573</v>
      </c>
      <c r="G126" s="33">
        <v>0</v>
      </c>
      <c r="H126" s="33">
        <v>0</v>
      </c>
      <c r="I126" s="33">
        <v>0</v>
      </c>
      <c r="J126" s="33">
        <v>0</v>
      </c>
      <c r="K126" s="33">
        <v>0</v>
      </c>
      <c r="L126" s="33">
        <v>0</v>
      </c>
      <c r="M126" s="33">
        <v>0</v>
      </c>
      <c r="N126" s="33">
        <v>0</v>
      </c>
      <c r="O126" s="33">
        <v>0</v>
      </c>
      <c r="P126" s="33">
        <v>0</v>
      </c>
      <c r="Q126" s="33">
        <v>0</v>
      </c>
      <c r="R126" s="33">
        <v>0</v>
      </c>
      <c r="S126" s="33">
        <v>0</v>
      </c>
      <c r="T126" s="33">
        <v>0</v>
      </c>
      <c r="U126" s="50">
        <v>0</v>
      </c>
      <c r="V126" s="50">
        <v>0</v>
      </c>
    </row>
    <row r="127" spans="2:22" s="57" customFormat="1" ht="15" thickBot="1" x14ac:dyDescent="0.3">
      <c r="B127" s="92" t="s">
        <v>59</v>
      </c>
      <c r="C127" s="54">
        <f>252908.9918-14.0448</f>
        <v>252894.94699999999</v>
      </c>
      <c r="D127" s="54">
        <f>16207.3879+14.0448</f>
        <v>16221.432699999999</v>
      </c>
      <c r="E127" s="54">
        <v>249243.65779999999</v>
      </c>
      <c r="F127" s="54">
        <v>7532.0201999999999</v>
      </c>
      <c r="G127" s="54">
        <v>237777.24040000001</v>
      </c>
      <c r="H127" s="54">
        <v>232670.70370000001</v>
      </c>
      <c r="I127" s="52">
        <v>227346</v>
      </c>
      <c r="J127" s="55">
        <v>221794.81790000002</v>
      </c>
      <c r="K127" s="55">
        <v>220950.19450000001</v>
      </c>
      <c r="L127" s="55">
        <v>223669.51589999997</v>
      </c>
      <c r="M127" s="55">
        <v>222275.09159999996</v>
      </c>
      <c r="N127" s="55">
        <v>220412.61699999994</v>
      </c>
      <c r="O127" s="55">
        <v>219746.74079999997</v>
      </c>
      <c r="P127" s="55">
        <v>215437.38049999997</v>
      </c>
      <c r="Q127" s="55">
        <v>213126.54720000003</v>
      </c>
      <c r="R127" s="55">
        <v>207889.55300000004</v>
      </c>
      <c r="S127" s="55">
        <v>203334</v>
      </c>
      <c r="T127" s="55">
        <v>199520.94355227277</v>
      </c>
      <c r="U127" s="56">
        <v>197112.40644336696</v>
      </c>
      <c r="V127" s="56">
        <v>193778.38334651658</v>
      </c>
    </row>
    <row r="128" spans="2:22" ht="10.15" customHeight="1" x14ac:dyDescent="0.25"/>
    <row r="129" spans="2:18" ht="12.75" x14ac:dyDescent="0.25">
      <c r="B129" s="302" t="s">
        <v>60</v>
      </c>
      <c r="C129" s="302"/>
      <c r="D129" s="302"/>
      <c r="E129" s="302"/>
      <c r="F129" s="302"/>
      <c r="G129" s="302"/>
      <c r="H129" s="302"/>
      <c r="I129" s="302"/>
      <c r="J129" s="302"/>
      <c r="K129" s="302"/>
      <c r="L129" s="302"/>
      <c r="M129" s="302"/>
      <c r="N129" s="302"/>
    </row>
    <row r="130" spans="2:18" s="13" customFormat="1" ht="12.75" x14ac:dyDescent="0.25">
      <c r="B130" s="302" t="s">
        <v>61</v>
      </c>
      <c r="C130" s="302"/>
      <c r="D130" s="302"/>
      <c r="E130" s="302"/>
      <c r="F130" s="302"/>
      <c r="G130" s="302"/>
      <c r="H130" s="302"/>
      <c r="I130" s="302"/>
      <c r="J130" s="302"/>
      <c r="K130" s="302"/>
      <c r="L130" s="302"/>
      <c r="M130" s="302"/>
      <c r="N130" s="302"/>
      <c r="O130" s="2"/>
      <c r="P130" s="2"/>
      <c r="Q130" s="2"/>
      <c r="R130" s="2"/>
    </row>
    <row r="134" spans="2:18" x14ac:dyDescent="0.25">
      <c r="E134" s="116"/>
      <c r="F134" s="116"/>
    </row>
  </sheetData>
  <mergeCells count="2">
    <mergeCell ref="B129:N129"/>
    <mergeCell ref="B130:N130"/>
  </mergeCells>
  <printOptions horizontalCentered="1"/>
  <pageMargins left="0.23622047244094491" right="0.23622047244094491" top="0.35433070866141736" bottom="0.35433070866141736" header="0.31496062992125984" footer="0.31496062992125984"/>
  <pageSetup paperSize="5" scale="80" fitToWidth="0" fitToHeight="0" orientation="landscape" r:id="rId1"/>
  <headerFooter alignWithMargins="0">
    <oddHeader>&amp;R&amp;A</oddHeader>
    <oddFooter>&amp;R&amp;G</oddFooter>
  </headerFooter>
  <rowBreaks count="2" manualBreakCount="2">
    <brk id="44" min="1" max="11" man="1"/>
    <brk id="86" min="1" max="11"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6D832-D4F3-4708-967C-DA8F62BC0C61}">
  <dimension ref="A1:AG70"/>
  <sheetViews>
    <sheetView showGridLines="0" zoomScale="80" zoomScaleNormal="80" workbookViewId="0"/>
  </sheetViews>
  <sheetFormatPr baseColWidth="10" defaultRowHeight="15" x14ac:dyDescent="0.25"/>
  <cols>
    <col min="1" max="1" width="37.140625" customWidth="1"/>
    <col min="2" max="2" width="14.7109375" customWidth="1"/>
    <col min="3" max="21" width="12.7109375" customWidth="1"/>
    <col min="22" max="23" width="13.85546875" bestFit="1" customWidth="1"/>
    <col min="25" max="26" width="13.85546875" bestFit="1" customWidth="1"/>
    <col min="28" max="29" width="13.85546875" bestFit="1" customWidth="1"/>
    <col min="31" max="32" width="13.85546875" bestFit="1" customWidth="1"/>
  </cols>
  <sheetData>
    <row r="1" spans="1:21" ht="15.75" x14ac:dyDescent="0.25">
      <c r="A1" s="1" t="s">
        <v>0</v>
      </c>
      <c r="B1" s="1"/>
    </row>
    <row r="2" spans="1:21" ht="15.75" x14ac:dyDescent="0.25">
      <c r="A2" s="1"/>
      <c r="B2" s="1"/>
    </row>
    <row r="3" spans="1:21" ht="15.75" thickBot="1" x14ac:dyDescent="0.3">
      <c r="A3" s="117" t="s">
        <v>69</v>
      </c>
      <c r="B3" s="117"/>
    </row>
    <row r="4" spans="1:21" x14ac:dyDescent="0.25">
      <c r="A4" s="118" t="s">
        <v>70</v>
      </c>
      <c r="B4" s="119">
        <v>2022</v>
      </c>
      <c r="C4" s="119" t="s">
        <v>3</v>
      </c>
      <c r="D4" s="119">
        <v>2021</v>
      </c>
      <c r="E4" s="119" t="s">
        <v>4</v>
      </c>
      <c r="F4" s="119">
        <v>2020</v>
      </c>
      <c r="G4" s="119">
        <v>2019</v>
      </c>
      <c r="H4" s="119">
        <v>2018</v>
      </c>
      <c r="I4" s="119">
        <v>2017</v>
      </c>
      <c r="J4" s="119">
        <v>2016</v>
      </c>
      <c r="K4" s="119">
        <v>2015</v>
      </c>
      <c r="L4" s="119">
        <v>2014</v>
      </c>
      <c r="M4" s="119">
        <v>2013</v>
      </c>
      <c r="N4" s="119">
        <v>2012</v>
      </c>
      <c r="O4" s="119">
        <v>2011</v>
      </c>
      <c r="P4" s="119">
        <v>2010</v>
      </c>
      <c r="Q4" s="119">
        <v>2009</v>
      </c>
      <c r="R4" s="119">
        <v>2008</v>
      </c>
      <c r="S4" s="119">
        <v>2007</v>
      </c>
      <c r="T4" s="120">
        <v>2006</v>
      </c>
      <c r="U4" s="120">
        <v>2005</v>
      </c>
    </row>
    <row r="5" spans="1:21" x14ac:dyDescent="0.25">
      <c r="A5" s="121" t="s">
        <v>71</v>
      </c>
      <c r="B5" s="122">
        <v>8032</v>
      </c>
      <c r="C5" s="122">
        <v>724</v>
      </c>
      <c r="D5" s="123">
        <v>8258</v>
      </c>
      <c r="E5" s="123">
        <v>624</v>
      </c>
      <c r="F5" s="123">
        <v>7611</v>
      </c>
      <c r="G5" s="123">
        <v>7382</v>
      </c>
      <c r="H5" s="123">
        <v>7293</v>
      </c>
      <c r="I5" s="123">
        <v>7187</v>
      </c>
      <c r="J5" s="123">
        <v>7306</v>
      </c>
      <c r="K5" s="123">
        <v>7385</v>
      </c>
      <c r="L5" s="123">
        <v>7482</v>
      </c>
      <c r="M5" s="123">
        <v>7481</v>
      </c>
      <c r="N5" s="123">
        <v>7444</v>
      </c>
      <c r="O5" s="123">
        <v>7394</v>
      </c>
      <c r="P5" s="123">
        <v>7326</v>
      </c>
      <c r="Q5" s="123">
        <v>7248</v>
      </c>
      <c r="R5" s="123">
        <v>7357</v>
      </c>
      <c r="S5" s="123">
        <v>7280</v>
      </c>
      <c r="T5" s="124">
        <v>7167</v>
      </c>
      <c r="U5" s="124">
        <v>7169</v>
      </c>
    </row>
    <row r="6" spans="1:21" x14ac:dyDescent="0.25">
      <c r="A6" s="121" t="s">
        <v>72</v>
      </c>
      <c r="B6" s="122">
        <v>10389</v>
      </c>
      <c r="C6" s="122">
        <v>1707</v>
      </c>
      <c r="D6" s="123">
        <v>10920</v>
      </c>
      <c r="E6" s="123">
        <v>1169</v>
      </c>
      <c r="F6" s="123">
        <v>10432</v>
      </c>
      <c r="G6" s="123">
        <v>10230</v>
      </c>
      <c r="H6" s="123">
        <v>10153</v>
      </c>
      <c r="I6" s="123">
        <v>9837</v>
      </c>
      <c r="J6" s="123">
        <v>9914</v>
      </c>
      <c r="K6" s="123">
        <v>9997</v>
      </c>
      <c r="L6" s="123">
        <v>10012</v>
      </c>
      <c r="M6" s="123">
        <v>9963</v>
      </c>
      <c r="N6" s="123">
        <v>9956</v>
      </c>
      <c r="O6" s="123">
        <v>9787</v>
      </c>
      <c r="P6" s="123">
        <v>9702</v>
      </c>
      <c r="Q6" s="123">
        <v>9581</v>
      </c>
      <c r="R6" s="123">
        <v>9423</v>
      </c>
      <c r="S6" s="123">
        <v>9251</v>
      </c>
      <c r="T6" s="124">
        <v>9047</v>
      </c>
      <c r="U6" s="124">
        <v>8881</v>
      </c>
    </row>
    <row r="7" spans="1:21" x14ac:dyDescent="0.25">
      <c r="A7" s="125" t="s">
        <v>73</v>
      </c>
      <c r="B7" s="122">
        <v>32297</v>
      </c>
      <c r="C7" s="122">
        <v>1888</v>
      </c>
      <c r="D7" s="123">
        <v>32849</v>
      </c>
      <c r="E7" s="123">
        <v>1805</v>
      </c>
      <c r="F7" s="123">
        <v>31848</v>
      </c>
      <c r="G7" s="123">
        <v>31034</v>
      </c>
      <c r="H7" s="123">
        <v>30737</v>
      </c>
      <c r="I7" s="123">
        <v>30355</v>
      </c>
      <c r="J7" s="123">
        <v>30217</v>
      </c>
      <c r="K7" s="123">
        <v>30394</v>
      </c>
      <c r="L7" s="123">
        <v>30523</v>
      </c>
      <c r="M7" s="123">
        <v>30288</v>
      </c>
      <c r="N7" s="123">
        <v>29786</v>
      </c>
      <c r="O7" s="123">
        <v>29576</v>
      </c>
      <c r="P7" s="123">
        <v>29484</v>
      </c>
      <c r="Q7" s="123">
        <v>29151</v>
      </c>
      <c r="R7" s="123">
        <v>28666</v>
      </c>
      <c r="S7" s="123">
        <v>28135</v>
      </c>
      <c r="T7" s="124">
        <v>27767</v>
      </c>
      <c r="U7" s="124">
        <v>27295</v>
      </c>
    </row>
    <row r="8" spans="1:21" x14ac:dyDescent="0.25">
      <c r="A8" s="121" t="s">
        <v>74</v>
      </c>
      <c r="B8" s="122">
        <v>19707</v>
      </c>
      <c r="C8" s="122">
        <v>1178</v>
      </c>
      <c r="D8" s="123">
        <v>19914</v>
      </c>
      <c r="E8" s="123">
        <v>945</v>
      </c>
      <c r="F8" s="123">
        <v>18114</v>
      </c>
      <c r="G8" s="123">
        <v>17244</v>
      </c>
      <c r="H8" s="123">
        <v>16722</v>
      </c>
      <c r="I8" s="123">
        <v>16277</v>
      </c>
      <c r="J8" s="123">
        <v>16312</v>
      </c>
      <c r="K8" s="123">
        <v>16384</v>
      </c>
      <c r="L8" s="123">
        <v>16494</v>
      </c>
      <c r="M8" s="123">
        <v>16199</v>
      </c>
      <c r="N8" s="123">
        <v>15853</v>
      </c>
      <c r="O8" s="123">
        <v>15559</v>
      </c>
      <c r="P8" s="123">
        <v>15225</v>
      </c>
      <c r="Q8" s="123">
        <v>15074</v>
      </c>
      <c r="R8" s="123">
        <v>14804</v>
      </c>
      <c r="S8" s="123">
        <v>14437</v>
      </c>
      <c r="T8" s="124">
        <v>14110</v>
      </c>
      <c r="U8" s="124">
        <v>13893</v>
      </c>
    </row>
    <row r="9" spans="1:21" x14ac:dyDescent="0.25">
      <c r="A9" s="121" t="s">
        <v>75</v>
      </c>
      <c r="B9" s="122">
        <v>18625</v>
      </c>
      <c r="C9" s="122">
        <v>1120</v>
      </c>
      <c r="D9" s="123">
        <v>19006</v>
      </c>
      <c r="E9" s="123">
        <v>689</v>
      </c>
      <c r="F9" s="123">
        <v>17683</v>
      </c>
      <c r="G9" s="123">
        <v>16747</v>
      </c>
      <c r="H9" s="123">
        <v>16367</v>
      </c>
      <c r="I9" s="123">
        <v>15914</v>
      </c>
      <c r="J9" s="123">
        <v>15835</v>
      </c>
      <c r="K9" s="123">
        <v>12678</v>
      </c>
      <c r="L9" s="123">
        <v>12635</v>
      </c>
      <c r="M9" s="123">
        <v>12269</v>
      </c>
      <c r="N9" s="123">
        <v>11975</v>
      </c>
      <c r="O9" s="123">
        <v>11736</v>
      </c>
      <c r="P9" s="123">
        <v>11540</v>
      </c>
      <c r="Q9" s="123">
        <v>11367</v>
      </c>
      <c r="R9" s="123">
        <v>11141</v>
      </c>
      <c r="S9" s="123">
        <v>10822</v>
      </c>
      <c r="T9" s="124">
        <v>10547</v>
      </c>
      <c r="U9" s="124">
        <v>10259</v>
      </c>
    </row>
    <row r="10" spans="1:21" x14ac:dyDescent="0.25">
      <c r="A10" s="121" t="s">
        <v>76</v>
      </c>
      <c r="B10" s="122">
        <v>98671</v>
      </c>
      <c r="C10" s="122">
        <v>6649</v>
      </c>
      <c r="D10" s="123">
        <v>99659</v>
      </c>
      <c r="E10" s="123">
        <v>7966</v>
      </c>
      <c r="F10" s="123">
        <v>94844</v>
      </c>
      <c r="G10" s="123">
        <v>91993</v>
      </c>
      <c r="H10" s="123">
        <v>89926</v>
      </c>
      <c r="I10" s="123">
        <v>87223</v>
      </c>
      <c r="J10" s="123">
        <v>86345</v>
      </c>
      <c r="K10" s="123">
        <v>86712</v>
      </c>
      <c r="L10" s="123">
        <v>87163</v>
      </c>
      <c r="M10" s="123">
        <v>86975</v>
      </c>
      <c r="N10" s="123">
        <v>86857</v>
      </c>
      <c r="O10" s="123">
        <v>85297</v>
      </c>
      <c r="P10" s="123">
        <v>84454</v>
      </c>
      <c r="Q10" s="123">
        <v>82805</v>
      </c>
      <c r="R10" s="123">
        <v>82211</v>
      </c>
      <c r="S10" s="123">
        <v>81444</v>
      </c>
      <c r="T10" s="124">
        <v>80740</v>
      </c>
      <c r="U10" s="124">
        <v>80469</v>
      </c>
    </row>
    <row r="11" spans="1:21" x14ac:dyDescent="0.25">
      <c r="A11" s="121" t="s">
        <v>77</v>
      </c>
      <c r="B11" s="122">
        <v>9757</v>
      </c>
      <c r="C11" s="122">
        <v>1606</v>
      </c>
      <c r="D11" s="123">
        <v>10185</v>
      </c>
      <c r="E11" s="123">
        <v>1086</v>
      </c>
      <c r="F11" s="123">
        <v>9915</v>
      </c>
      <c r="G11" s="123">
        <v>9697</v>
      </c>
      <c r="H11" s="123">
        <v>9578</v>
      </c>
      <c r="I11" s="123">
        <v>9312</v>
      </c>
      <c r="J11" s="123">
        <v>9289</v>
      </c>
      <c r="K11" s="123">
        <v>9453</v>
      </c>
      <c r="L11" s="123">
        <v>9406</v>
      </c>
      <c r="M11" s="123">
        <v>9272</v>
      </c>
      <c r="N11" s="123">
        <v>9051</v>
      </c>
      <c r="O11" s="123">
        <v>8941</v>
      </c>
      <c r="P11" s="123">
        <v>8754</v>
      </c>
      <c r="Q11" s="123">
        <v>8611</v>
      </c>
      <c r="R11" s="123">
        <v>8510</v>
      </c>
      <c r="S11" s="123">
        <v>8520</v>
      </c>
      <c r="T11" s="124">
        <v>8422</v>
      </c>
      <c r="U11" s="124">
        <v>8357</v>
      </c>
    </row>
    <row r="12" spans="1:21" x14ac:dyDescent="0.25">
      <c r="A12" s="121" t="s">
        <v>78</v>
      </c>
      <c r="B12" s="122">
        <v>5804</v>
      </c>
      <c r="C12" s="122">
        <v>563</v>
      </c>
      <c r="D12" s="123">
        <v>5737</v>
      </c>
      <c r="E12" s="123">
        <v>491</v>
      </c>
      <c r="F12" s="123">
        <v>5535</v>
      </c>
      <c r="G12" s="123">
        <v>5502</v>
      </c>
      <c r="H12" s="123">
        <v>5523</v>
      </c>
      <c r="I12" s="123">
        <v>5690</v>
      </c>
      <c r="J12" s="123">
        <v>5624</v>
      </c>
      <c r="K12" s="123">
        <v>5696</v>
      </c>
      <c r="L12" s="123">
        <v>5711</v>
      </c>
      <c r="M12" s="123">
        <v>5636</v>
      </c>
      <c r="N12" s="123">
        <v>5598</v>
      </c>
      <c r="O12" s="123">
        <v>5542</v>
      </c>
      <c r="P12" s="123">
        <v>5451</v>
      </c>
      <c r="Q12" s="123">
        <v>5339</v>
      </c>
      <c r="R12" s="123">
        <v>5282</v>
      </c>
      <c r="S12" s="123">
        <v>5236</v>
      </c>
      <c r="T12" s="124">
        <v>5083</v>
      </c>
      <c r="U12" s="124">
        <v>4994</v>
      </c>
    </row>
    <row r="13" spans="1:21" x14ac:dyDescent="0.25">
      <c r="A13" s="121" t="s">
        <v>79</v>
      </c>
      <c r="B13" s="122">
        <v>3737</v>
      </c>
      <c r="C13" s="122">
        <v>158</v>
      </c>
      <c r="D13" s="123">
        <v>3838</v>
      </c>
      <c r="E13" s="123">
        <v>121</v>
      </c>
      <c r="F13" s="123">
        <v>3643</v>
      </c>
      <c r="G13" s="123">
        <v>3424</v>
      </c>
      <c r="H13" s="123">
        <v>3461</v>
      </c>
      <c r="I13" s="123">
        <v>3518</v>
      </c>
      <c r="J13" s="123">
        <v>3522</v>
      </c>
      <c r="K13" s="123">
        <v>3558</v>
      </c>
      <c r="L13" s="123">
        <v>3513</v>
      </c>
      <c r="M13" s="123">
        <v>3479</v>
      </c>
      <c r="N13" s="123">
        <v>3428</v>
      </c>
      <c r="O13" s="123">
        <v>3469</v>
      </c>
      <c r="P13" s="123">
        <v>3467</v>
      </c>
      <c r="Q13" s="123">
        <v>3536</v>
      </c>
      <c r="R13" s="123">
        <v>3488</v>
      </c>
      <c r="S13" s="123">
        <v>3452</v>
      </c>
      <c r="T13" s="124">
        <v>3354</v>
      </c>
      <c r="U13" s="124">
        <v>3332</v>
      </c>
    </row>
    <row r="14" spans="1:21" x14ac:dyDescent="0.25">
      <c r="A14" s="121" t="s">
        <v>80</v>
      </c>
      <c r="B14" s="122">
        <v>623</v>
      </c>
      <c r="C14" s="122">
        <v>24</v>
      </c>
      <c r="D14" s="123">
        <v>660</v>
      </c>
      <c r="E14" s="123">
        <v>34</v>
      </c>
      <c r="F14" s="123">
        <v>618</v>
      </c>
      <c r="G14" s="123">
        <v>602</v>
      </c>
      <c r="H14" s="123">
        <v>599</v>
      </c>
      <c r="I14" s="123">
        <v>643</v>
      </c>
      <c r="J14" s="123">
        <v>649</v>
      </c>
      <c r="K14" s="123">
        <v>644</v>
      </c>
      <c r="L14" s="123">
        <v>637</v>
      </c>
      <c r="M14" s="123">
        <v>642</v>
      </c>
      <c r="N14" s="123">
        <v>636</v>
      </c>
      <c r="O14" s="123">
        <v>613</v>
      </c>
      <c r="P14" s="123">
        <v>615</v>
      </c>
      <c r="Q14" s="123">
        <v>620</v>
      </c>
      <c r="R14" s="123">
        <v>593</v>
      </c>
      <c r="S14" s="123">
        <v>585</v>
      </c>
      <c r="T14" s="124">
        <v>555</v>
      </c>
      <c r="U14" s="124">
        <v>540</v>
      </c>
    </row>
    <row r="15" spans="1:21" x14ac:dyDescent="0.25">
      <c r="A15" s="121" t="s">
        <v>81</v>
      </c>
      <c r="B15" s="122">
        <v>4025</v>
      </c>
      <c r="C15" s="122">
        <v>414</v>
      </c>
      <c r="D15" s="123">
        <v>4034</v>
      </c>
      <c r="E15" s="123">
        <v>341</v>
      </c>
      <c r="F15" s="123">
        <v>3821</v>
      </c>
      <c r="G15" s="123">
        <v>3674</v>
      </c>
      <c r="H15" s="123">
        <v>3758</v>
      </c>
      <c r="I15" s="123">
        <v>3820</v>
      </c>
      <c r="J15" s="123">
        <v>3939</v>
      </c>
      <c r="K15" s="123">
        <v>4036</v>
      </c>
      <c r="L15" s="123">
        <v>4074</v>
      </c>
      <c r="M15" s="123">
        <v>4051</v>
      </c>
      <c r="N15" s="123">
        <v>4042</v>
      </c>
      <c r="O15" s="123">
        <v>4067</v>
      </c>
      <c r="P15" s="123">
        <v>3987</v>
      </c>
      <c r="Q15" s="123">
        <v>3917</v>
      </c>
      <c r="R15" s="123">
        <v>3894</v>
      </c>
      <c r="S15" s="123">
        <v>3895</v>
      </c>
      <c r="T15" s="124">
        <v>3850</v>
      </c>
      <c r="U15" s="124">
        <v>3798</v>
      </c>
    </row>
    <row r="16" spans="1:21" x14ac:dyDescent="0.25">
      <c r="A16" s="121" t="s">
        <v>82</v>
      </c>
      <c r="B16" s="122">
        <v>12857</v>
      </c>
      <c r="C16" s="122">
        <v>805</v>
      </c>
      <c r="D16" s="123">
        <v>13090</v>
      </c>
      <c r="E16" s="123">
        <v>623</v>
      </c>
      <c r="F16" s="123">
        <v>12312</v>
      </c>
      <c r="G16" s="123">
        <v>12002</v>
      </c>
      <c r="H16" s="123">
        <v>11768</v>
      </c>
      <c r="I16" s="123">
        <v>11515</v>
      </c>
      <c r="J16" s="123">
        <v>11473</v>
      </c>
      <c r="K16" s="123">
        <v>11585</v>
      </c>
      <c r="L16" s="123">
        <v>11600</v>
      </c>
      <c r="M16" s="123">
        <v>11621</v>
      </c>
      <c r="N16" s="123">
        <v>11495</v>
      </c>
      <c r="O16" s="123">
        <v>11432</v>
      </c>
      <c r="P16" s="123">
        <v>11400</v>
      </c>
      <c r="Q16" s="123">
        <v>11208</v>
      </c>
      <c r="R16" s="123">
        <v>10944</v>
      </c>
      <c r="S16" s="123">
        <v>10832</v>
      </c>
      <c r="T16" s="124">
        <v>10561</v>
      </c>
      <c r="U16" s="124">
        <v>10359</v>
      </c>
    </row>
    <row r="17" spans="1:33" x14ac:dyDescent="0.25">
      <c r="A17" s="121" t="s">
        <v>83</v>
      </c>
      <c r="B17" s="122">
        <v>11222</v>
      </c>
      <c r="C17" s="122">
        <v>1259</v>
      </c>
      <c r="D17" s="123">
        <v>11220</v>
      </c>
      <c r="E17" s="123">
        <v>894</v>
      </c>
      <c r="F17" s="123">
        <v>10828</v>
      </c>
      <c r="G17" s="123">
        <v>10261</v>
      </c>
      <c r="H17" s="123">
        <v>9995</v>
      </c>
      <c r="I17" s="123">
        <v>9425</v>
      </c>
      <c r="J17" s="123">
        <v>9338</v>
      </c>
      <c r="K17" s="123">
        <v>9124</v>
      </c>
      <c r="L17" s="123">
        <v>9041</v>
      </c>
      <c r="M17" s="123">
        <v>8864</v>
      </c>
      <c r="N17" s="123">
        <v>8849</v>
      </c>
      <c r="O17" s="123">
        <v>8747</v>
      </c>
      <c r="P17" s="123">
        <v>8644</v>
      </c>
      <c r="Q17" s="123">
        <v>8419</v>
      </c>
      <c r="R17" s="123">
        <v>8204</v>
      </c>
      <c r="S17" s="123">
        <v>7988</v>
      </c>
      <c r="T17" s="124">
        <v>7849</v>
      </c>
      <c r="U17" s="124">
        <v>7721</v>
      </c>
    </row>
    <row r="18" spans="1:33" x14ac:dyDescent="0.25">
      <c r="A18" s="121" t="s">
        <v>84</v>
      </c>
      <c r="B18" s="122">
        <v>13339</v>
      </c>
      <c r="C18" s="122">
        <v>1780</v>
      </c>
      <c r="D18" s="123">
        <v>13136</v>
      </c>
      <c r="E18" s="123">
        <v>1388</v>
      </c>
      <c r="F18" s="123">
        <v>11709</v>
      </c>
      <c r="G18" s="123">
        <v>11141</v>
      </c>
      <c r="H18" s="123">
        <v>10940</v>
      </c>
      <c r="I18" s="123">
        <v>10415</v>
      </c>
      <c r="J18" s="123">
        <v>10429</v>
      </c>
      <c r="K18" s="123">
        <v>10731</v>
      </c>
      <c r="L18" s="123">
        <v>10585</v>
      </c>
      <c r="M18" s="123">
        <v>10428</v>
      </c>
      <c r="N18" s="123">
        <v>10301</v>
      </c>
      <c r="O18" s="123">
        <v>10142</v>
      </c>
      <c r="P18" s="123">
        <v>9919</v>
      </c>
      <c r="Q18" s="123">
        <v>9541</v>
      </c>
      <c r="R18" s="123">
        <v>9273</v>
      </c>
      <c r="S18" s="123">
        <v>8991</v>
      </c>
      <c r="T18" s="124">
        <v>8739</v>
      </c>
      <c r="U18" s="124">
        <v>8492</v>
      </c>
    </row>
    <row r="19" spans="1:33" x14ac:dyDescent="0.25">
      <c r="A19" s="121" t="s">
        <v>85</v>
      </c>
      <c r="B19" s="122">
        <v>15982</v>
      </c>
      <c r="C19" s="122">
        <v>1386</v>
      </c>
      <c r="D19" s="123">
        <v>15904</v>
      </c>
      <c r="E19" s="123">
        <v>1283</v>
      </c>
      <c r="F19" s="123">
        <v>14882</v>
      </c>
      <c r="G19" s="123">
        <v>13912</v>
      </c>
      <c r="H19" s="123">
        <v>13606</v>
      </c>
      <c r="I19" s="123">
        <v>13405</v>
      </c>
      <c r="J19" s="123">
        <v>13224</v>
      </c>
      <c r="K19" s="123">
        <v>12979</v>
      </c>
      <c r="L19" s="123">
        <v>12884</v>
      </c>
      <c r="M19" s="123">
        <v>12455</v>
      </c>
      <c r="N19" s="123">
        <v>12111</v>
      </c>
      <c r="O19" s="123">
        <v>11825</v>
      </c>
      <c r="P19" s="123">
        <v>11548</v>
      </c>
      <c r="Q19" s="123">
        <v>11249</v>
      </c>
      <c r="R19" s="123">
        <v>11028</v>
      </c>
      <c r="S19" s="123">
        <v>10843</v>
      </c>
      <c r="T19" s="124">
        <v>10555</v>
      </c>
      <c r="U19" s="124">
        <v>10297</v>
      </c>
    </row>
    <row r="20" spans="1:33" x14ac:dyDescent="0.25">
      <c r="A20" s="121" t="s">
        <v>86</v>
      </c>
      <c r="B20" s="122">
        <v>35909</v>
      </c>
      <c r="C20" s="122">
        <v>3436</v>
      </c>
      <c r="D20" s="123">
        <v>35813</v>
      </c>
      <c r="E20" s="123">
        <v>3262</v>
      </c>
      <c r="F20" s="123">
        <v>33712</v>
      </c>
      <c r="G20" s="123">
        <v>32244</v>
      </c>
      <c r="H20" s="123">
        <v>31378</v>
      </c>
      <c r="I20" s="123">
        <v>29957</v>
      </c>
      <c r="J20" s="123">
        <v>29518</v>
      </c>
      <c r="K20" s="123">
        <v>32981</v>
      </c>
      <c r="L20" s="123">
        <v>33185</v>
      </c>
      <c r="M20" s="123">
        <v>32508</v>
      </c>
      <c r="N20" s="123">
        <v>31670</v>
      </c>
      <c r="O20" s="123">
        <v>31088</v>
      </c>
      <c r="P20" s="123">
        <v>30334</v>
      </c>
      <c r="Q20" s="123">
        <v>29507</v>
      </c>
      <c r="R20" s="123">
        <v>29040</v>
      </c>
      <c r="S20" s="123">
        <v>27907</v>
      </c>
      <c r="T20" s="124">
        <v>27442</v>
      </c>
      <c r="U20" s="124">
        <v>27011</v>
      </c>
    </row>
    <row r="21" spans="1:33" x14ac:dyDescent="0.25">
      <c r="A21" s="121" t="s">
        <v>87</v>
      </c>
      <c r="B21" s="122">
        <v>1595</v>
      </c>
      <c r="C21" s="122">
        <v>77</v>
      </c>
      <c r="D21" s="123">
        <v>1657</v>
      </c>
      <c r="E21" s="123">
        <v>55</v>
      </c>
      <c r="F21" s="123">
        <v>1644</v>
      </c>
      <c r="G21" s="123">
        <v>1633</v>
      </c>
      <c r="H21" s="123">
        <v>1672</v>
      </c>
      <c r="I21" s="123">
        <v>1650</v>
      </c>
      <c r="J21" s="123">
        <v>1639</v>
      </c>
      <c r="K21" s="123">
        <v>1536</v>
      </c>
      <c r="L21" s="123">
        <v>1495</v>
      </c>
      <c r="M21" s="123">
        <v>1425</v>
      </c>
      <c r="N21" s="123">
        <v>1407</v>
      </c>
      <c r="O21" s="123">
        <v>1505</v>
      </c>
      <c r="P21" s="123">
        <v>1469</v>
      </c>
      <c r="Q21" s="123">
        <v>1435</v>
      </c>
      <c r="R21" s="123">
        <v>1401</v>
      </c>
      <c r="S21" s="123">
        <v>1364</v>
      </c>
      <c r="T21" s="124">
        <v>1338</v>
      </c>
      <c r="U21" s="124">
        <v>1237</v>
      </c>
    </row>
    <row r="22" spans="1:33" x14ac:dyDescent="0.25">
      <c r="A22" s="121" t="s">
        <v>88</v>
      </c>
      <c r="B22" s="122">
        <v>2312</v>
      </c>
      <c r="C22" s="122">
        <v>65</v>
      </c>
      <c r="D22" s="123">
        <v>2175</v>
      </c>
      <c r="E22" s="123">
        <v>53</v>
      </c>
      <c r="F22" s="123">
        <v>2012</v>
      </c>
      <c r="G22" s="123">
        <v>1914</v>
      </c>
      <c r="H22" s="123">
        <v>1876</v>
      </c>
      <c r="I22" s="123">
        <v>1828</v>
      </c>
      <c r="J22" s="123">
        <v>1764</v>
      </c>
      <c r="K22" s="123">
        <v>1729</v>
      </c>
      <c r="L22" s="123">
        <v>1687</v>
      </c>
      <c r="M22" s="123">
        <v>1587</v>
      </c>
      <c r="N22" s="123">
        <v>1547</v>
      </c>
      <c r="O22" s="123">
        <v>1603</v>
      </c>
      <c r="P22" s="123">
        <v>1545</v>
      </c>
      <c r="Q22" s="123">
        <v>1429</v>
      </c>
      <c r="R22" s="123">
        <v>1621</v>
      </c>
      <c r="S22" s="123">
        <v>1494</v>
      </c>
      <c r="T22" s="124">
        <v>1322</v>
      </c>
      <c r="U22" s="124">
        <v>1231</v>
      </c>
    </row>
    <row r="23" spans="1:33" ht="15.75" thickBot="1" x14ac:dyDescent="0.3">
      <c r="A23" s="126" t="s">
        <v>89</v>
      </c>
      <c r="B23" s="127">
        <v>304883</v>
      </c>
      <c r="C23" s="127">
        <v>24839</v>
      </c>
      <c r="D23" s="127">
        <v>308055</v>
      </c>
      <c r="E23" s="127">
        <v>22829</v>
      </c>
      <c r="F23" s="127">
        <v>291163</v>
      </c>
      <c r="G23" s="127">
        <v>280636</v>
      </c>
      <c r="H23" s="127">
        <v>275352</v>
      </c>
      <c r="I23" s="127">
        <v>267971</v>
      </c>
      <c r="J23" s="127">
        <v>266337</v>
      </c>
      <c r="K23" s="127">
        <v>267602</v>
      </c>
      <c r="L23" s="127">
        <v>268127</v>
      </c>
      <c r="M23" s="127">
        <v>265143</v>
      </c>
      <c r="N23" s="127">
        <v>262006</v>
      </c>
      <c r="O23" s="127">
        <v>258323</v>
      </c>
      <c r="P23" s="127">
        <v>254864</v>
      </c>
      <c r="Q23" s="127">
        <v>250037</v>
      </c>
      <c r="R23" s="127">
        <v>246880</v>
      </c>
      <c r="S23" s="127">
        <v>242476</v>
      </c>
      <c r="T23" s="128">
        <v>238448</v>
      </c>
      <c r="U23" s="128">
        <v>235335</v>
      </c>
    </row>
    <row r="24" spans="1:33" x14ac:dyDescent="0.25">
      <c r="A24" s="129"/>
      <c r="B24" s="12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15.75" thickBot="1" x14ac:dyDescent="0.3">
      <c r="A25" s="117" t="s">
        <v>90</v>
      </c>
      <c r="B25" s="117"/>
    </row>
    <row r="26" spans="1:33" x14ac:dyDescent="0.25">
      <c r="A26" s="118" t="s">
        <v>70</v>
      </c>
      <c r="B26" s="119">
        <v>2022</v>
      </c>
      <c r="C26" s="119" t="s">
        <v>3</v>
      </c>
      <c r="D26" s="119">
        <v>2021</v>
      </c>
      <c r="E26" s="119" t="s">
        <v>4</v>
      </c>
      <c r="F26" s="119">
        <v>2020</v>
      </c>
      <c r="G26" s="119">
        <v>2019</v>
      </c>
      <c r="H26" s="119">
        <v>2018</v>
      </c>
      <c r="I26" s="119">
        <v>2017</v>
      </c>
      <c r="J26" s="119">
        <v>2016</v>
      </c>
      <c r="K26" s="119">
        <v>2015</v>
      </c>
      <c r="L26" s="119">
        <v>2014</v>
      </c>
      <c r="M26" s="119">
        <v>2013</v>
      </c>
      <c r="N26" s="119">
        <v>2012</v>
      </c>
      <c r="O26" s="119">
        <v>2011</v>
      </c>
      <c r="P26" s="119">
        <v>2010</v>
      </c>
      <c r="Q26" s="119">
        <v>2009</v>
      </c>
      <c r="R26" s="119">
        <v>2008</v>
      </c>
      <c r="S26" s="119">
        <v>2007</v>
      </c>
      <c r="T26" s="120">
        <v>2006</v>
      </c>
      <c r="U26" s="120">
        <v>2005</v>
      </c>
    </row>
    <row r="27" spans="1:33" x14ac:dyDescent="0.25">
      <c r="A27" s="121" t="s">
        <v>71</v>
      </c>
      <c r="B27" s="122">
        <v>8050</v>
      </c>
      <c r="C27" s="122">
        <v>724</v>
      </c>
      <c r="D27" s="123">
        <v>8273</v>
      </c>
      <c r="E27" s="123">
        <v>625</v>
      </c>
      <c r="F27" s="123">
        <v>7620</v>
      </c>
      <c r="G27" s="123">
        <v>7405</v>
      </c>
      <c r="H27" s="123">
        <v>7309</v>
      </c>
      <c r="I27" s="123">
        <v>7413</v>
      </c>
      <c r="J27" s="123">
        <v>7435</v>
      </c>
      <c r="K27" s="123">
        <v>7508</v>
      </c>
      <c r="L27" s="123">
        <v>7596</v>
      </c>
      <c r="M27" s="123">
        <v>7603</v>
      </c>
      <c r="N27" s="123">
        <v>7573</v>
      </c>
      <c r="O27" s="123">
        <v>7535</v>
      </c>
      <c r="P27" s="123">
        <v>7471</v>
      </c>
      <c r="Q27" s="123">
        <v>7452</v>
      </c>
      <c r="R27" s="123">
        <v>7611</v>
      </c>
      <c r="S27" s="123">
        <v>7797</v>
      </c>
      <c r="T27" s="124">
        <v>7652</v>
      </c>
      <c r="U27" s="124">
        <v>7766</v>
      </c>
    </row>
    <row r="28" spans="1:33" x14ac:dyDescent="0.25">
      <c r="A28" s="121" t="s">
        <v>72</v>
      </c>
      <c r="B28" s="122">
        <v>10411</v>
      </c>
      <c r="C28" s="122">
        <v>1710</v>
      </c>
      <c r="D28" s="123">
        <v>10940</v>
      </c>
      <c r="E28" s="123">
        <v>1173</v>
      </c>
      <c r="F28" s="123">
        <v>10461</v>
      </c>
      <c r="G28" s="123">
        <v>10254</v>
      </c>
      <c r="H28" s="123">
        <v>10184</v>
      </c>
      <c r="I28" s="123">
        <v>10053</v>
      </c>
      <c r="J28" s="123">
        <v>10023</v>
      </c>
      <c r="K28" s="123">
        <v>10088</v>
      </c>
      <c r="L28" s="123">
        <v>10101</v>
      </c>
      <c r="M28" s="123">
        <v>10062</v>
      </c>
      <c r="N28" s="123">
        <v>10059</v>
      </c>
      <c r="O28" s="123">
        <v>9910</v>
      </c>
      <c r="P28" s="123">
        <v>9842</v>
      </c>
      <c r="Q28" s="123">
        <v>9755</v>
      </c>
      <c r="R28" s="123">
        <v>9824</v>
      </c>
      <c r="S28" s="123">
        <v>9738</v>
      </c>
      <c r="T28" s="124">
        <v>9563</v>
      </c>
      <c r="U28" s="124">
        <v>9271</v>
      </c>
    </row>
    <row r="29" spans="1:33" x14ac:dyDescent="0.25">
      <c r="A29" s="125" t="s">
        <v>73</v>
      </c>
      <c r="B29" s="122">
        <v>32480</v>
      </c>
      <c r="C29" s="122">
        <v>1928</v>
      </c>
      <c r="D29" s="123">
        <v>33095</v>
      </c>
      <c r="E29" s="123">
        <v>1844</v>
      </c>
      <c r="F29" s="123">
        <v>32145</v>
      </c>
      <c r="G29" s="123">
        <v>31315</v>
      </c>
      <c r="H29" s="123">
        <v>30986</v>
      </c>
      <c r="I29" s="123">
        <v>30749</v>
      </c>
      <c r="J29" s="123">
        <v>30609</v>
      </c>
      <c r="K29" s="123">
        <v>30829</v>
      </c>
      <c r="L29" s="123">
        <v>30985</v>
      </c>
      <c r="M29" s="123">
        <v>30694</v>
      </c>
      <c r="N29" s="123">
        <v>30208</v>
      </c>
      <c r="O29" s="123">
        <v>30037</v>
      </c>
      <c r="P29" s="123">
        <v>29985</v>
      </c>
      <c r="Q29" s="123">
        <v>29753</v>
      </c>
      <c r="R29" s="123">
        <v>29492</v>
      </c>
      <c r="S29" s="123">
        <v>29314</v>
      </c>
      <c r="T29" s="124">
        <v>29329</v>
      </c>
      <c r="U29" s="124">
        <v>29151</v>
      </c>
    </row>
    <row r="30" spans="1:33" x14ac:dyDescent="0.25">
      <c r="A30" s="121" t="s">
        <v>74</v>
      </c>
      <c r="B30" s="122">
        <v>19765</v>
      </c>
      <c r="C30" s="122">
        <v>1185</v>
      </c>
      <c r="D30" s="123">
        <v>19974</v>
      </c>
      <c r="E30" s="123">
        <v>953</v>
      </c>
      <c r="F30" s="123">
        <v>18184</v>
      </c>
      <c r="G30" s="123">
        <v>17328</v>
      </c>
      <c r="H30" s="123">
        <v>16797</v>
      </c>
      <c r="I30" s="123">
        <v>16693</v>
      </c>
      <c r="J30" s="123">
        <v>16547</v>
      </c>
      <c r="K30" s="123">
        <v>16557</v>
      </c>
      <c r="L30" s="123">
        <v>16684</v>
      </c>
      <c r="M30" s="123">
        <v>16431</v>
      </c>
      <c r="N30" s="123">
        <v>16092</v>
      </c>
      <c r="O30" s="123">
        <v>15807</v>
      </c>
      <c r="P30" s="123">
        <v>15509</v>
      </c>
      <c r="Q30" s="123">
        <v>15399</v>
      </c>
      <c r="R30" s="123">
        <v>15335</v>
      </c>
      <c r="S30" s="123">
        <v>15410</v>
      </c>
      <c r="T30" s="124">
        <v>15132</v>
      </c>
      <c r="U30" s="124">
        <v>14892</v>
      </c>
    </row>
    <row r="31" spans="1:33" x14ac:dyDescent="0.25">
      <c r="A31" s="121" t="s">
        <v>75</v>
      </c>
      <c r="B31" s="122">
        <v>18669</v>
      </c>
      <c r="C31" s="122">
        <v>1123</v>
      </c>
      <c r="D31" s="123">
        <v>19085</v>
      </c>
      <c r="E31" s="123">
        <v>698</v>
      </c>
      <c r="F31" s="123">
        <v>17793</v>
      </c>
      <c r="G31" s="123">
        <v>16838</v>
      </c>
      <c r="H31" s="123">
        <v>16468</v>
      </c>
      <c r="I31" s="123">
        <v>16235</v>
      </c>
      <c r="J31" s="123">
        <v>16062</v>
      </c>
      <c r="K31" s="123">
        <v>12862</v>
      </c>
      <c r="L31" s="123">
        <v>12837</v>
      </c>
      <c r="M31" s="123">
        <v>12445</v>
      </c>
      <c r="N31" s="123">
        <v>12189</v>
      </c>
      <c r="O31" s="123">
        <v>11958</v>
      </c>
      <c r="P31" s="123">
        <v>11759</v>
      </c>
      <c r="Q31" s="123">
        <v>11635</v>
      </c>
      <c r="R31" s="123">
        <v>11519</v>
      </c>
      <c r="S31" s="123">
        <v>11521</v>
      </c>
      <c r="T31" s="124">
        <v>11050</v>
      </c>
      <c r="U31" s="124">
        <v>10763</v>
      </c>
    </row>
    <row r="32" spans="1:33" x14ac:dyDescent="0.25">
      <c r="A32" s="121" t="s">
        <v>76</v>
      </c>
      <c r="B32" s="122">
        <v>100345</v>
      </c>
      <c r="C32" s="122">
        <v>6885</v>
      </c>
      <c r="D32" s="123">
        <v>101798</v>
      </c>
      <c r="E32" s="123">
        <v>8391</v>
      </c>
      <c r="F32" s="123">
        <v>97240</v>
      </c>
      <c r="G32" s="123">
        <v>94301</v>
      </c>
      <c r="H32" s="123">
        <v>92333</v>
      </c>
      <c r="I32" s="123">
        <v>89862</v>
      </c>
      <c r="J32" s="123">
        <v>88776</v>
      </c>
      <c r="K32" s="123">
        <v>89073</v>
      </c>
      <c r="L32" s="123">
        <v>89588</v>
      </c>
      <c r="M32" s="123">
        <v>89757</v>
      </c>
      <c r="N32" s="123">
        <v>89834</v>
      </c>
      <c r="O32" s="123">
        <v>88335</v>
      </c>
      <c r="P32" s="123">
        <v>87578</v>
      </c>
      <c r="Q32" s="123">
        <v>86216</v>
      </c>
      <c r="R32" s="123">
        <v>86168</v>
      </c>
      <c r="S32" s="123">
        <v>86068</v>
      </c>
      <c r="T32" s="124">
        <v>85316</v>
      </c>
      <c r="U32" s="124">
        <v>85118</v>
      </c>
    </row>
    <row r="33" spans="1:21" x14ac:dyDescent="0.25">
      <c r="A33" s="121" t="s">
        <v>77</v>
      </c>
      <c r="B33" s="122">
        <v>9789</v>
      </c>
      <c r="C33" s="122">
        <v>1610</v>
      </c>
      <c r="D33" s="123">
        <v>10240</v>
      </c>
      <c r="E33" s="123">
        <v>1094</v>
      </c>
      <c r="F33" s="123">
        <v>9982</v>
      </c>
      <c r="G33" s="123">
        <v>9738</v>
      </c>
      <c r="H33" s="123">
        <v>9615</v>
      </c>
      <c r="I33" s="123">
        <v>9470</v>
      </c>
      <c r="J33" s="123">
        <v>9424</v>
      </c>
      <c r="K33" s="123">
        <v>9569</v>
      </c>
      <c r="L33" s="123">
        <v>9538</v>
      </c>
      <c r="M33" s="123">
        <v>9411</v>
      </c>
      <c r="N33" s="123">
        <v>9234</v>
      </c>
      <c r="O33" s="123">
        <v>9108</v>
      </c>
      <c r="P33" s="123">
        <v>8912</v>
      </c>
      <c r="Q33" s="123">
        <v>8787</v>
      </c>
      <c r="R33" s="123">
        <v>8726</v>
      </c>
      <c r="S33" s="123">
        <v>8777</v>
      </c>
      <c r="T33" s="124">
        <v>8669</v>
      </c>
      <c r="U33" s="124">
        <v>8691</v>
      </c>
    </row>
    <row r="34" spans="1:21" x14ac:dyDescent="0.25">
      <c r="A34" s="121" t="s">
        <v>78</v>
      </c>
      <c r="B34" s="122">
        <v>5816</v>
      </c>
      <c r="C34" s="122">
        <v>564</v>
      </c>
      <c r="D34" s="123">
        <v>5744</v>
      </c>
      <c r="E34" s="123">
        <v>494</v>
      </c>
      <c r="F34" s="123">
        <v>5539</v>
      </c>
      <c r="G34" s="123">
        <v>5506</v>
      </c>
      <c r="H34" s="123">
        <v>5532</v>
      </c>
      <c r="I34" s="123">
        <v>5750</v>
      </c>
      <c r="J34" s="123">
        <v>5672</v>
      </c>
      <c r="K34" s="123">
        <v>5736</v>
      </c>
      <c r="L34" s="123">
        <v>5752</v>
      </c>
      <c r="M34" s="123">
        <v>5683</v>
      </c>
      <c r="N34" s="123">
        <v>5628</v>
      </c>
      <c r="O34" s="123">
        <v>5606</v>
      </c>
      <c r="P34" s="123">
        <v>5503</v>
      </c>
      <c r="Q34" s="123">
        <v>5398</v>
      </c>
      <c r="R34" s="123">
        <v>5367</v>
      </c>
      <c r="S34" s="123">
        <v>5311</v>
      </c>
      <c r="T34" s="124">
        <v>5334</v>
      </c>
      <c r="U34" s="124">
        <v>5265</v>
      </c>
    </row>
    <row r="35" spans="1:21" x14ac:dyDescent="0.25">
      <c r="A35" s="121" t="s">
        <v>79</v>
      </c>
      <c r="B35" s="122">
        <v>3752</v>
      </c>
      <c r="C35" s="122">
        <v>158</v>
      </c>
      <c r="D35" s="123">
        <v>3855</v>
      </c>
      <c r="E35" s="123">
        <v>121</v>
      </c>
      <c r="F35" s="123">
        <v>3658</v>
      </c>
      <c r="G35" s="123">
        <v>3438</v>
      </c>
      <c r="H35" s="123">
        <v>3477</v>
      </c>
      <c r="I35" s="123">
        <v>3559</v>
      </c>
      <c r="J35" s="123">
        <v>3553</v>
      </c>
      <c r="K35" s="123">
        <v>3583</v>
      </c>
      <c r="L35" s="123">
        <v>3544</v>
      </c>
      <c r="M35" s="123">
        <v>3523</v>
      </c>
      <c r="N35" s="123">
        <v>3464</v>
      </c>
      <c r="O35" s="123">
        <v>3495</v>
      </c>
      <c r="P35" s="123">
        <v>3509</v>
      </c>
      <c r="Q35" s="123">
        <v>3562</v>
      </c>
      <c r="R35" s="123">
        <v>3531</v>
      </c>
      <c r="S35" s="123">
        <v>3520</v>
      </c>
      <c r="T35" s="124">
        <v>3419</v>
      </c>
      <c r="U35" s="124">
        <v>3455</v>
      </c>
    </row>
    <row r="36" spans="1:21" x14ac:dyDescent="0.25">
      <c r="A36" s="121" t="s">
        <v>80</v>
      </c>
      <c r="B36" s="122">
        <v>635</v>
      </c>
      <c r="C36" s="122">
        <v>24</v>
      </c>
      <c r="D36" s="123">
        <v>673</v>
      </c>
      <c r="E36" s="123">
        <v>34</v>
      </c>
      <c r="F36" s="123">
        <v>623</v>
      </c>
      <c r="G36" s="123">
        <v>605</v>
      </c>
      <c r="H36" s="123">
        <v>603</v>
      </c>
      <c r="I36" s="123">
        <v>645</v>
      </c>
      <c r="J36" s="123">
        <v>652</v>
      </c>
      <c r="K36" s="123">
        <v>647</v>
      </c>
      <c r="L36" s="123">
        <v>642</v>
      </c>
      <c r="M36" s="123">
        <v>645</v>
      </c>
      <c r="N36" s="123">
        <v>639</v>
      </c>
      <c r="O36" s="123">
        <v>615</v>
      </c>
      <c r="P36" s="123">
        <v>621</v>
      </c>
      <c r="Q36" s="123">
        <v>631</v>
      </c>
      <c r="R36" s="123">
        <v>597</v>
      </c>
      <c r="S36" s="123">
        <v>603</v>
      </c>
      <c r="T36" s="124">
        <v>571</v>
      </c>
      <c r="U36" s="124">
        <v>555</v>
      </c>
    </row>
    <row r="37" spans="1:21" x14ac:dyDescent="0.25">
      <c r="A37" s="121" t="s">
        <v>81</v>
      </c>
      <c r="B37" s="122">
        <v>4047</v>
      </c>
      <c r="C37" s="122">
        <v>415</v>
      </c>
      <c r="D37" s="123">
        <v>4047</v>
      </c>
      <c r="E37" s="123">
        <v>344</v>
      </c>
      <c r="F37" s="123">
        <v>3838</v>
      </c>
      <c r="G37" s="123">
        <v>3681</v>
      </c>
      <c r="H37" s="123">
        <v>3801</v>
      </c>
      <c r="I37" s="123">
        <v>3881</v>
      </c>
      <c r="J37" s="123">
        <v>3988</v>
      </c>
      <c r="K37" s="123">
        <v>4072</v>
      </c>
      <c r="L37" s="123">
        <v>4120</v>
      </c>
      <c r="M37" s="123">
        <v>4088</v>
      </c>
      <c r="N37" s="123">
        <v>4079</v>
      </c>
      <c r="O37" s="123">
        <v>4111</v>
      </c>
      <c r="P37" s="123">
        <v>4036</v>
      </c>
      <c r="Q37" s="123">
        <v>3975</v>
      </c>
      <c r="R37" s="123">
        <v>3977</v>
      </c>
      <c r="S37" s="123">
        <v>4081</v>
      </c>
      <c r="T37" s="124">
        <v>4111</v>
      </c>
      <c r="U37" s="124">
        <v>4138</v>
      </c>
    </row>
    <row r="38" spans="1:21" x14ac:dyDescent="0.25">
      <c r="A38" s="121" t="s">
        <v>82</v>
      </c>
      <c r="B38" s="122">
        <v>12922</v>
      </c>
      <c r="C38" s="122">
        <v>818</v>
      </c>
      <c r="D38" s="123">
        <v>13203</v>
      </c>
      <c r="E38" s="123">
        <v>645</v>
      </c>
      <c r="F38" s="123">
        <v>12455</v>
      </c>
      <c r="G38" s="123">
        <v>12119</v>
      </c>
      <c r="H38" s="123">
        <v>11907</v>
      </c>
      <c r="I38" s="123">
        <v>11792</v>
      </c>
      <c r="J38" s="123">
        <v>11687</v>
      </c>
      <c r="K38" s="123">
        <v>11771</v>
      </c>
      <c r="L38" s="123">
        <v>11775</v>
      </c>
      <c r="M38" s="123">
        <v>11849</v>
      </c>
      <c r="N38" s="123">
        <v>11748</v>
      </c>
      <c r="O38" s="123">
        <v>11694</v>
      </c>
      <c r="P38" s="123">
        <v>11680</v>
      </c>
      <c r="Q38" s="123">
        <v>11555</v>
      </c>
      <c r="R38" s="123">
        <v>11412</v>
      </c>
      <c r="S38" s="123">
        <v>11498</v>
      </c>
      <c r="T38" s="124">
        <v>11307</v>
      </c>
      <c r="U38" s="124">
        <v>11120</v>
      </c>
    </row>
    <row r="39" spans="1:21" x14ac:dyDescent="0.25">
      <c r="A39" s="121" t="s">
        <v>83</v>
      </c>
      <c r="B39" s="122">
        <v>11366</v>
      </c>
      <c r="C39" s="122">
        <v>1296</v>
      </c>
      <c r="D39" s="123">
        <v>11420</v>
      </c>
      <c r="E39" s="123">
        <v>925</v>
      </c>
      <c r="F39" s="123">
        <v>11109</v>
      </c>
      <c r="G39" s="123">
        <v>10506</v>
      </c>
      <c r="H39" s="123">
        <v>10218</v>
      </c>
      <c r="I39" s="123">
        <v>9701</v>
      </c>
      <c r="J39" s="123">
        <v>9594</v>
      </c>
      <c r="K39" s="123">
        <v>9361</v>
      </c>
      <c r="L39" s="123">
        <v>9280</v>
      </c>
      <c r="M39" s="123">
        <v>9105</v>
      </c>
      <c r="N39" s="123">
        <v>9132</v>
      </c>
      <c r="O39" s="123">
        <v>9034</v>
      </c>
      <c r="P39" s="123">
        <v>8918</v>
      </c>
      <c r="Q39" s="123">
        <v>8728</v>
      </c>
      <c r="R39" s="123">
        <v>8619</v>
      </c>
      <c r="S39" s="123">
        <v>8465</v>
      </c>
      <c r="T39" s="124">
        <v>8332</v>
      </c>
      <c r="U39" s="124">
        <v>8144</v>
      </c>
    </row>
    <row r="40" spans="1:21" x14ac:dyDescent="0.25">
      <c r="A40" s="121" t="s">
        <v>84</v>
      </c>
      <c r="B40" s="122">
        <v>13530</v>
      </c>
      <c r="C40" s="122">
        <v>1819</v>
      </c>
      <c r="D40" s="123">
        <v>13325</v>
      </c>
      <c r="E40" s="123">
        <v>1433</v>
      </c>
      <c r="F40" s="123">
        <v>11917</v>
      </c>
      <c r="G40" s="123">
        <v>11290</v>
      </c>
      <c r="H40" s="123">
        <v>11136</v>
      </c>
      <c r="I40" s="123">
        <v>10545</v>
      </c>
      <c r="J40" s="123">
        <v>10570</v>
      </c>
      <c r="K40" s="123">
        <v>10860</v>
      </c>
      <c r="L40" s="123">
        <v>10733</v>
      </c>
      <c r="M40" s="123">
        <v>10558</v>
      </c>
      <c r="N40" s="123">
        <v>10480</v>
      </c>
      <c r="O40" s="123">
        <v>10341</v>
      </c>
      <c r="P40" s="123">
        <v>10166</v>
      </c>
      <c r="Q40" s="123">
        <v>9774</v>
      </c>
      <c r="R40" s="123">
        <v>9620</v>
      </c>
      <c r="S40" s="123">
        <v>9388</v>
      </c>
      <c r="T40" s="124">
        <v>9172</v>
      </c>
      <c r="U40" s="124">
        <v>8931</v>
      </c>
    </row>
    <row r="41" spans="1:21" x14ac:dyDescent="0.25">
      <c r="A41" s="121" t="s">
        <v>85</v>
      </c>
      <c r="B41" s="122">
        <v>16067</v>
      </c>
      <c r="C41" s="122">
        <v>1407</v>
      </c>
      <c r="D41" s="123">
        <v>16038</v>
      </c>
      <c r="E41" s="123">
        <v>1307</v>
      </c>
      <c r="F41" s="123">
        <v>15073</v>
      </c>
      <c r="G41" s="123">
        <v>14079</v>
      </c>
      <c r="H41" s="123">
        <v>13764</v>
      </c>
      <c r="I41" s="123">
        <v>13783</v>
      </c>
      <c r="J41" s="123">
        <v>13493</v>
      </c>
      <c r="K41" s="123">
        <v>13212</v>
      </c>
      <c r="L41" s="123">
        <v>13093</v>
      </c>
      <c r="M41" s="123">
        <v>12675</v>
      </c>
      <c r="N41" s="123">
        <v>12359</v>
      </c>
      <c r="O41" s="123">
        <v>12113</v>
      </c>
      <c r="P41" s="123">
        <v>11849</v>
      </c>
      <c r="Q41" s="123">
        <v>11561</v>
      </c>
      <c r="R41" s="123">
        <v>11429</v>
      </c>
      <c r="S41" s="123">
        <v>11397</v>
      </c>
      <c r="T41" s="124">
        <v>11090</v>
      </c>
      <c r="U41" s="124">
        <v>10888</v>
      </c>
    </row>
    <row r="42" spans="1:21" x14ac:dyDescent="0.25">
      <c r="A42" s="121" t="s">
        <v>86</v>
      </c>
      <c r="B42" s="122">
        <v>36204</v>
      </c>
      <c r="C42" s="122">
        <v>3491</v>
      </c>
      <c r="D42" s="123">
        <v>36249</v>
      </c>
      <c r="E42" s="123">
        <v>3355</v>
      </c>
      <c r="F42" s="123">
        <v>34329</v>
      </c>
      <c r="G42" s="123">
        <v>32789</v>
      </c>
      <c r="H42" s="123">
        <v>31907</v>
      </c>
      <c r="I42" s="123">
        <v>30595</v>
      </c>
      <c r="J42" s="123">
        <v>30084</v>
      </c>
      <c r="K42" s="123">
        <v>33494</v>
      </c>
      <c r="L42" s="123">
        <v>33741</v>
      </c>
      <c r="M42" s="123">
        <v>33070</v>
      </c>
      <c r="N42" s="123">
        <v>32275</v>
      </c>
      <c r="O42" s="123">
        <v>31731</v>
      </c>
      <c r="P42" s="123">
        <v>30997</v>
      </c>
      <c r="Q42" s="123">
        <v>30219</v>
      </c>
      <c r="R42" s="123">
        <v>29892</v>
      </c>
      <c r="S42" s="123">
        <v>29183</v>
      </c>
      <c r="T42" s="124">
        <v>28766</v>
      </c>
      <c r="U42" s="124">
        <v>28338</v>
      </c>
    </row>
    <row r="43" spans="1:21" x14ac:dyDescent="0.25">
      <c r="A43" s="121" t="s">
        <v>87</v>
      </c>
      <c r="B43" s="122">
        <v>1709</v>
      </c>
      <c r="C43" s="122">
        <v>95</v>
      </c>
      <c r="D43" s="123">
        <v>1751</v>
      </c>
      <c r="E43" s="123">
        <v>65</v>
      </c>
      <c r="F43" s="123">
        <v>1740</v>
      </c>
      <c r="G43" s="123">
        <v>1739</v>
      </c>
      <c r="H43" s="123">
        <v>1789</v>
      </c>
      <c r="I43" s="123">
        <v>1737</v>
      </c>
      <c r="J43" s="123">
        <v>1731</v>
      </c>
      <c r="K43" s="123">
        <v>1617</v>
      </c>
      <c r="L43" s="123">
        <v>1582</v>
      </c>
      <c r="M43" s="123">
        <v>1511</v>
      </c>
      <c r="N43" s="123">
        <v>1484</v>
      </c>
      <c r="O43" s="123">
        <v>1590</v>
      </c>
      <c r="P43" s="123">
        <v>1567</v>
      </c>
      <c r="Q43" s="123">
        <v>1549</v>
      </c>
      <c r="R43" s="123">
        <v>1478</v>
      </c>
      <c r="S43" s="123">
        <v>1446</v>
      </c>
      <c r="T43" s="124">
        <v>1430</v>
      </c>
      <c r="U43" s="124">
        <v>1347</v>
      </c>
    </row>
    <row r="44" spans="1:21" x14ac:dyDescent="0.25">
      <c r="A44" s="121" t="s">
        <v>88</v>
      </c>
      <c r="B44" s="122">
        <v>2345</v>
      </c>
      <c r="C44" s="122">
        <v>66</v>
      </c>
      <c r="D44" s="123">
        <v>2199</v>
      </c>
      <c r="E44" s="123">
        <v>53</v>
      </c>
      <c r="F44" s="123">
        <v>2032</v>
      </c>
      <c r="G44" s="123">
        <v>1935</v>
      </c>
      <c r="H44" s="123">
        <v>1900</v>
      </c>
      <c r="I44" s="123">
        <v>1858</v>
      </c>
      <c r="J44" s="123">
        <v>1785</v>
      </c>
      <c r="K44" s="123">
        <v>1742</v>
      </c>
      <c r="L44" s="123">
        <v>1710</v>
      </c>
      <c r="M44" s="123">
        <v>1610</v>
      </c>
      <c r="N44" s="123">
        <v>1567</v>
      </c>
      <c r="O44" s="123">
        <v>1621</v>
      </c>
      <c r="P44" s="123">
        <v>1563</v>
      </c>
      <c r="Q44" s="123">
        <v>1460</v>
      </c>
      <c r="R44" s="123">
        <v>1674</v>
      </c>
      <c r="S44" s="123">
        <v>1545</v>
      </c>
      <c r="T44" s="124">
        <v>1380</v>
      </c>
      <c r="U44" s="124">
        <v>1290</v>
      </c>
    </row>
    <row r="45" spans="1:21" ht="15.75" thickBot="1" x14ac:dyDescent="0.3">
      <c r="A45" s="126" t="s">
        <v>89</v>
      </c>
      <c r="B45" s="127">
        <v>307902</v>
      </c>
      <c r="C45" s="127">
        <v>25318</v>
      </c>
      <c r="D45" s="127">
        <v>311909</v>
      </c>
      <c r="E45" s="127">
        <v>23554</v>
      </c>
      <c r="F45" s="127">
        <v>295738</v>
      </c>
      <c r="G45" s="127">
        <v>284866</v>
      </c>
      <c r="H45" s="127">
        <v>279726</v>
      </c>
      <c r="I45" s="127">
        <v>274321</v>
      </c>
      <c r="J45" s="127">
        <v>271685</v>
      </c>
      <c r="K45" s="127">
        <v>272581</v>
      </c>
      <c r="L45" s="127">
        <v>273301</v>
      </c>
      <c r="M45" s="127">
        <v>270720</v>
      </c>
      <c r="N45" s="127">
        <v>268044</v>
      </c>
      <c r="O45" s="127">
        <v>264641</v>
      </c>
      <c r="P45" s="127">
        <v>261465</v>
      </c>
      <c r="Q45" s="127">
        <v>257409</v>
      </c>
      <c r="R45" s="127">
        <v>256271</v>
      </c>
      <c r="S45" s="127">
        <v>255062</v>
      </c>
      <c r="T45" s="128">
        <v>251623</v>
      </c>
      <c r="U45" s="128">
        <v>249123</v>
      </c>
    </row>
    <row r="47" spans="1:21" ht="15.75" thickBot="1" x14ac:dyDescent="0.3">
      <c r="A47" s="117" t="s">
        <v>91</v>
      </c>
      <c r="B47" s="117"/>
    </row>
    <row r="48" spans="1:21" ht="25.5" x14ac:dyDescent="0.25">
      <c r="A48" s="8" t="s">
        <v>70</v>
      </c>
      <c r="B48" s="130" t="s">
        <v>47</v>
      </c>
      <c r="C48" s="130" t="s">
        <v>48</v>
      </c>
      <c r="D48" s="130" t="s">
        <v>49</v>
      </c>
      <c r="E48" s="130" t="s">
        <v>50</v>
      </c>
      <c r="F48" s="130" t="s">
        <v>51</v>
      </c>
      <c r="G48" s="130" t="s">
        <v>52</v>
      </c>
      <c r="H48" s="130" t="s">
        <v>53</v>
      </c>
      <c r="I48" s="130" t="s">
        <v>54</v>
      </c>
      <c r="J48" s="130" t="s">
        <v>55</v>
      </c>
      <c r="K48" s="130" t="s">
        <v>56</v>
      </c>
      <c r="L48" s="130" t="s">
        <v>57</v>
      </c>
      <c r="M48" s="130" t="s">
        <v>58</v>
      </c>
      <c r="N48" s="130" t="s">
        <v>62</v>
      </c>
      <c r="O48" s="130" t="s">
        <v>63</v>
      </c>
      <c r="P48" s="130" t="s">
        <v>64</v>
      </c>
      <c r="Q48" s="130" t="s">
        <v>65</v>
      </c>
      <c r="R48" s="130" t="s">
        <v>66</v>
      </c>
      <c r="S48" s="130" t="s">
        <v>67</v>
      </c>
      <c r="T48" s="131" t="s">
        <v>68</v>
      </c>
      <c r="U48" s="131" t="s">
        <v>195</v>
      </c>
    </row>
    <row r="49" spans="1:21" x14ac:dyDescent="0.25">
      <c r="A49" s="121" t="s">
        <v>71</v>
      </c>
      <c r="B49" s="122">
        <v>6910.8389999999999</v>
      </c>
      <c r="C49" s="122">
        <v>442.82499999999999</v>
      </c>
      <c r="D49" s="123">
        <v>6832.2591000000002</v>
      </c>
      <c r="E49" s="123">
        <v>145.66929999999999</v>
      </c>
      <c r="F49" s="123">
        <v>6328.6504999999997</v>
      </c>
      <c r="G49" s="123">
        <v>6241.3374000000003</v>
      </c>
      <c r="H49" s="123">
        <v>6144</v>
      </c>
      <c r="I49" s="123">
        <v>6061.9527999999991</v>
      </c>
      <c r="J49" s="123">
        <v>6157.4512000000004</v>
      </c>
      <c r="K49" s="123">
        <v>6314.8236000000006</v>
      </c>
      <c r="L49" s="123">
        <v>6300.4108000000006</v>
      </c>
      <c r="M49" s="123">
        <v>6323.0887999999995</v>
      </c>
      <c r="N49" s="123">
        <v>6326.8802000000005</v>
      </c>
      <c r="O49" s="123">
        <v>6260.0234</v>
      </c>
      <c r="P49" s="123">
        <v>6245.2635</v>
      </c>
      <c r="Q49" s="123">
        <v>6197.0926000000009</v>
      </c>
      <c r="R49" s="123">
        <v>6114.6965940671289</v>
      </c>
      <c r="S49" s="123">
        <v>6034.8938781940451</v>
      </c>
      <c r="T49" s="124">
        <v>5968.1916946394922</v>
      </c>
      <c r="U49" s="124">
        <v>5921.3680946300155</v>
      </c>
    </row>
    <row r="50" spans="1:21" x14ac:dyDescent="0.25">
      <c r="A50" s="121" t="s">
        <v>72</v>
      </c>
      <c r="B50" s="122">
        <v>9017.7764000000006</v>
      </c>
      <c r="C50" s="122">
        <v>996.40380000000005</v>
      </c>
      <c r="D50" s="123">
        <v>9221.4730999999992</v>
      </c>
      <c r="E50" s="123">
        <v>464.5881</v>
      </c>
      <c r="F50" s="123">
        <v>8836.8181000000004</v>
      </c>
      <c r="G50" s="123">
        <v>8738.9254999999994</v>
      </c>
      <c r="H50" s="123">
        <v>8511</v>
      </c>
      <c r="I50" s="123">
        <v>8312.715400000001</v>
      </c>
      <c r="J50" s="123">
        <v>8311.431700000001</v>
      </c>
      <c r="K50" s="123">
        <v>8489.1936999999998</v>
      </c>
      <c r="L50" s="123">
        <v>8468.0274000000009</v>
      </c>
      <c r="M50" s="123">
        <v>8392.6512999999995</v>
      </c>
      <c r="N50" s="123">
        <v>8429.980599999999</v>
      </c>
      <c r="O50" s="123">
        <v>8293.0618000000013</v>
      </c>
      <c r="P50" s="123">
        <v>8214.7091</v>
      </c>
      <c r="Q50" s="123">
        <v>8029.1069999999991</v>
      </c>
      <c r="R50" s="123">
        <v>7826.1128934513981</v>
      </c>
      <c r="S50" s="123">
        <v>7657.9595711138172</v>
      </c>
      <c r="T50" s="124">
        <v>7511.5396942112857</v>
      </c>
      <c r="U50" s="124">
        <v>7349.2432975472038</v>
      </c>
    </row>
    <row r="51" spans="1:21" x14ac:dyDescent="0.25">
      <c r="A51" s="125" t="s">
        <v>73</v>
      </c>
      <c r="B51" s="122">
        <v>26984.4061</v>
      </c>
      <c r="C51" s="122">
        <v>1338.6881000000001</v>
      </c>
      <c r="D51" s="123">
        <v>26974.938399999999</v>
      </c>
      <c r="E51" s="123">
        <v>527.68190000000004</v>
      </c>
      <c r="F51" s="123">
        <v>26556.375800000002</v>
      </c>
      <c r="G51" s="123">
        <v>26140.224399999999</v>
      </c>
      <c r="H51" s="123">
        <v>25921</v>
      </c>
      <c r="I51" s="123">
        <v>25343.982399999997</v>
      </c>
      <c r="J51" s="123">
        <v>25193.092799999999</v>
      </c>
      <c r="K51" s="123">
        <v>25610.9025</v>
      </c>
      <c r="L51" s="123">
        <v>25516.589099999997</v>
      </c>
      <c r="M51" s="123">
        <v>25330.153299999994</v>
      </c>
      <c r="N51" s="123">
        <v>25266.610800000002</v>
      </c>
      <c r="O51" s="123">
        <v>24872.690800000004</v>
      </c>
      <c r="P51" s="123">
        <v>24923.885700000003</v>
      </c>
      <c r="Q51" s="123">
        <v>24511.085099999997</v>
      </c>
      <c r="R51" s="123">
        <v>24000.624178822472</v>
      </c>
      <c r="S51" s="123">
        <v>23525.685402670926</v>
      </c>
      <c r="T51" s="124">
        <v>23270.095076230842</v>
      </c>
      <c r="U51" s="124">
        <v>22966.987575367035</v>
      </c>
    </row>
    <row r="52" spans="1:21" x14ac:dyDescent="0.25">
      <c r="A52" s="121" t="s">
        <v>74</v>
      </c>
      <c r="B52" s="122">
        <v>15473.0555</v>
      </c>
      <c r="C52" s="122">
        <v>648.38250000000005</v>
      </c>
      <c r="D52" s="123">
        <v>15095.665000000001</v>
      </c>
      <c r="E52" s="123">
        <v>238.38980000000001</v>
      </c>
      <c r="F52" s="123">
        <v>14659.2263</v>
      </c>
      <c r="G52" s="123">
        <v>14230.068499999999</v>
      </c>
      <c r="H52" s="123">
        <v>13840</v>
      </c>
      <c r="I52" s="123">
        <v>13480.5116</v>
      </c>
      <c r="J52" s="123">
        <v>13499.394500000002</v>
      </c>
      <c r="K52" s="123">
        <v>13702.5581</v>
      </c>
      <c r="L52" s="123">
        <v>13666.919799999998</v>
      </c>
      <c r="M52" s="123">
        <v>13473.4434</v>
      </c>
      <c r="N52" s="123">
        <v>13385.237099999998</v>
      </c>
      <c r="O52" s="123">
        <v>13116.565400000001</v>
      </c>
      <c r="P52" s="123">
        <v>12997.2266</v>
      </c>
      <c r="Q52" s="123">
        <v>12785.7646</v>
      </c>
      <c r="R52" s="123">
        <v>12321.677191787465</v>
      </c>
      <c r="S52" s="123">
        <v>11980.732750651259</v>
      </c>
      <c r="T52" s="124">
        <v>11772.485587434669</v>
      </c>
      <c r="U52" s="124">
        <v>11567.911189197453</v>
      </c>
    </row>
    <row r="53" spans="1:21" x14ac:dyDescent="0.25">
      <c r="A53" s="121" t="s">
        <v>75</v>
      </c>
      <c r="B53" s="122">
        <v>15616.2078</v>
      </c>
      <c r="C53" s="122">
        <v>650.13890000000004</v>
      </c>
      <c r="D53" s="123">
        <v>15442.742399999999</v>
      </c>
      <c r="E53" s="123">
        <v>192.70189999999999</v>
      </c>
      <c r="F53" s="123">
        <v>14417.2505</v>
      </c>
      <c r="G53" s="123">
        <v>13868.144200000001</v>
      </c>
      <c r="H53" s="123">
        <v>13545</v>
      </c>
      <c r="I53" s="123">
        <v>13272.902099999999</v>
      </c>
      <c r="J53" s="123">
        <v>13251.8685</v>
      </c>
      <c r="K53" s="123">
        <v>10708.472899999999</v>
      </c>
      <c r="L53" s="123">
        <v>10554.468299999999</v>
      </c>
      <c r="M53" s="123">
        <v>10289.018199999999</v>
      </c>
      <c r="N53" s="123">
        <v>10133.597599999999</v>
      </c>
      <c r="O53" s="123">
        <v>9820.1202000000012</v>
      </c>
      <c r="P53" s="123">
        <v>9768.3986000000004</v>
      </c>
      <c r="Q53" s="123">
        <v>9524.9746999999988</v>
      </c>
      <c r="R53" s="123">
        <v>9230.7667934317506</v>
      </c>
      <c r="S53" s="123">
        <v>9004.1188637294763</v>
      </c>
      <c r="T53" s="124">
        <v>8841.3157950994937</v>
      </c>
      <c r="U53" s="124">
        <v>8565.8351897398898</v>
      </c>
    </row>
    <row r="54" spans="1:21" x14ac:dyDescent="0.25">
      <c r="A54" s="121" t="s">
        <v>76</v>
      </c>
      <c r="B54" s="122">
        <v>82319.212</v>
      </c>
      <c r="C54" s="122">
        <v>5234.5439999999999</v>
      </c>
      <c r="D54" s="123">
        <v>80943.302100000001</v>
      </c>
      <c r="E54" s="123">
        <v>2844.4598999999998</v>
      </c>
      <c r="F54" s="123">
        <v>77507.376799999998</v>
      </c>
      <c r="G54" s="123">
        <v>76141.751499999998</v>
      </c>
      <c r="H54" s="123">
        <v>74314</v>
      </c>
      <c r="I54" s="123">
        <v>72515.695699999997</v>
      </c>
      <c r="J54" s="123">
        <v>72074.493999999992</v>
      </c>
      <c r="K54" s="123">
        <v>72619.115600000005</v>
      </c>
      <c r="L54" s="123">
        <v>72551.302000000011</v>
      </c>
      <c r="M54" s="123">
        <v>72642.744500000001</v>
      </c>
      <c r="N54" s="123">
        <v>72769.580599999987</v>
      </c>
      <c r="O54" s="123">
        <v>71368.795800000007</v>
      </c>
      <c r="P54" s="123">
        <v>70742.364400000006</v>
      </c>
      <c r="Q54" s="123">
        <v>68846.215700000001</v>
      </c>
      <c r="R54" s="123">
        <v>68054.922215867264</v>
      </c>
      <c r="S54" s="123">
        <v>67422.794692520547</v>
      </c>
      <c r="T54" s="124">
        <v>67100.631151280235</v>
      </c>
      <c r="U54" s="124">
        <v>66406.397441178095</v>
      </c>
    </row>
    <row r="55" spans="1:21" x14ac:dyDescent="0.25">
      <c r="A55" s="121" t="s">
        <v>77</v>
      </c>
      <c r="B55" s="122">
        <v>8317.9143999999997</v>
      </c>
      <c r="C55" s="122">
        <v>1033.5589</v>
      </c>
      <c r="D55" s="123">
        <v>8451.5535</v>
      </c>
      <c r="E55" s="123">
        <v>326.36020000000002</v>
      </c>
      <c r="F55" s="123">
        <v>8119.5511999999999</v>
      </c>
      <c r="G55" s="123">
        <v>8018.1453000000001</v>
      </c>
      <c r="H55" s="123">
        <v>7885</v>
      </c>
      <c r="I55" s="123">
        <v>7689.227899999998</v>
      </c>
      <c r="J55" s="123">
        <v>7761.2041999999992</v>
      </c>
      <c r="K55" s="123">
        <v>7898.2039000000004</v>
      </c>
      <c r="L55" s="123">
        <v>7792.2652000000007</v>
      </c>
      <c r="M55" s="123">
        <v>7682.1936999999989</v>
      </c>
      <c r="N55" s="123">
        <v>7623.4291000000003</v>
      </c>
      <c r="O55" s="123">
        <v>7484.0300999999981</v>
      </c>
      <c r="P55" s="123">
        <v>7324.480700000001</v>
      </c>
      <c r="Q55" s="123">
        <v>7101.4714000000004</v>
      </c>
      <c r="R55" s="123">
        <v>7011.5171948318894</v>
      </c>
      <c r="S55" s="123">
        <v>6962.9090725724891</v>
      </c>
      <c r="T55" s="124">
        <v>6918.9521945316665</v>
      </c>
      <c r="U55" s="124">
        <v>6459.1391958804525</v>
      </c>
    </row>
    <row r="56" spans="1:21" x14ac:dyDescent="0.25">
      <c r="A56" s="121" t="s">
        <v>78</v>
      </c>
      <c r="B56" s="122">
        <v>4677.5469999999996</v>
      </c>
      <c r="C56" s="122">
        <v>284.48860000000002</v>
      </c>
      <c r="D56" s="123">
        <v>4572.2461000000003</v>
      </c>
      <c r="E56" s="123">
        <v>190.0497</v>
      </c>
      <c r="F56" s="123">
        <v>4472.4215999999997</v>
      </c>
      <c r="G56" s="123">
        <v>4541.9288999999999</v>
      </c>
      <c r="H56" s="123">
        <v>4600</v>
      </c>
      <c r="I56" s="123">
        <v>4646.2119000000002</v>
      </c>
      <c r="J56" s="123">
        <v>4650.4625000000005</v>
      </c>
      <c r="K56" s="123">
        <v>4764.3912</v>
      </c>
      <c r="L56" s="123">
        <v>4728.7541999999994</v>
      </c>
      <c r="M56" s="123">
        <v>4677.1678000000002</v>
      </c>
      <c r="N56" s="123">
        <v>4743.2183999999988</v>
      </c>
      <c r="O56" s="123">
        <v>4662.9063000000006</v>
      </c>
      <c r="P56" s="123">
        <v>4591.122800000001</v>
      </c>
      <c r="Q56" s="123">
        <v>4484.6034999999993</v>
      </c>
      <c r="R56" s="123">
        <v>4379.4952970154118</v>
      </c>
      <c r="S56" s="123">
        <v>4287.2685844322332</v>
      </c>
      <c r="T56" s="124">
        <v>4194.0757962615608</v>
      </c>
      <c r="U56" s="124">
        <v>4114.3613959836584</v>
      </c>
    </row>
    <row r="57" spans="1:21" x14ac:dyDescent="0.25">
      <c r="A57" s="121" t="s">
        <v>79</v>
      </c>
      <c r="B57" s="122">
        <v>3231.8249000000001</v>
      </c>
      <c r="C57" s="122">
        <v>80.558999999999997</v>
      </c>
      <c r="D57" s="123">
        <v>3259.2885000000001</v>
      </c>
      <c r="E57" s="123">
        <v>58.429099999999998</v>
      </c>
      <c r="F57" s="123">
        <v>3023.9771999999998</v>
      </c>
      <c r="G57" s="123">
        <v>2964.3820000000001</v>
      </c>
      <c r="H57" s="123">
        <v>3034</v>
      </c>
      <c r="I57" s="123">
        <v>2990.4059000000002</v>
      </c>
      <c r="J57" s="123">
        <v>3006.4763000000003</v>
      </c>
      <c r="K57" s="123">
        <v>3026.2195000000002</v>
      </c>
      <c r="L57" s="123">
        <v>3024.1584999999995</v>
      </c>
      <c r="M57" s="123">
        <v>3008.7640000000001</v>
      </c>
      <c r="N57" s="123">
        <v>3010.7509000000005</v>
      </c>
      <c r="O57" s="123">
        <v>3005.7726000000002</v>
      </c>
      <c r="P57" s="123">
        <v>3021.0159000000003</v>
      </c>
      <c r="Q57" s="123">
        <v>3010.9647999999997</v>
      </c>
      <c r="R57" s="123">
        <v>2903.3927985637638</v>
      </c>
      <c r="S57" s="123">
        <v>2858.6341894530779</v>
      </c>
      <c r="T57" s="124">
        <v>2777.5695975409326</v>
      </c>
      <c r="U57" s="124">
        <v>2799.9536964384606</v>
      </c>
    </row>
    <row r="58" spans="1:21" x14ac:dyDescent="0.25">
      <c r="A58" s="121" t="s">
        <v>80</v>
      </c>
      <c r="B58" s="122">
        <v>570.5598</v>
      </c>
      <c r="C58" s="122">
        <v>16.162099999999999</v>
      </c>
      <c r="D58" s="123">
        <v>566.23530000000005</v>
      </c>
      <c r="E58" s="123">
        <v>15.7806</v>
      </c>
      <c r="F58" s="123">
        <v>519.27350000000001</v>
      </c>
      <c r="G58" s="123">
        <v>518.90419999999995</v>
      </c>
      <c r="H58" s="123">
        <v>543</v>
      </c>
      <c r="I58" s="123">
        <v>557.7333000000001</v>
      </c>
      <c r="J58" s="123">
        <v>556.76639999999998</v>
      </c>
      <c r="K58" s="123">
        <v>554.88040000000001</v>
      </c>
      <c r="L58" s="123">
        <v>556.55750000000012</v>
      </c>
      <c r="M58" s="123">
        <v>566.09969999999998</v>
      </c>
      <c r="N58" s="123">
        <v>553.19740000000002</v>
      </c>
      <c r="O58" s="123">
        <v>533.16520000000003</v>
      </c>
      <c r="P58" s="123">
        <v>538.0444</v>
      </c>
      <c r="Q58" s="123">
        <v>520.05320000000006</v>
      </c>
      <c r="R58" s="123">
        <v>498.28499988123076</v>
      </c>
      <c r="S58" s="123">
        <v>484.36759856205026</v>
      </c>
      <c r="T58" s="124">
        <v>462.87669963913504</v>
      </c>
      <c r="U58" s="124">
        <v>438.68159962252685</v>
      </c>
    </row>
    <row r="59" spans="1:21" x14ac:dyDescent="0.25">
      <c r="A59" s="121" t="s">
        <v>81</v>
      </c>
      <c r="B59" s="122">
        <v>3328.2357000000002</v>
      </c>
      <c r="C59" s="122">
        <v>243.9384</v>
      </c>
      <c r="D59" s="123">
        <v>3308.3528999999999</v>
      </c>
      <c r="E59" s="123">
        <v>136.90899999999999</v>
      </c>
      <c r="F59" s="123">
        <v>3204.9879999999998</v>
      </c>
      <c r="G59" s="123">
        <v>3143.8157000000001</v>
      </c>
      <c r="H59" s="123">
        <v>3202</v>
      </c>
      <c r="I59" s="123">
        <v>3250.5248000000001</v>
      </c>
      <c r="J59" s="123">
        <v>3324.8708999999999</v>
      </c>
      <c r="K59" s="123">
        <v>3431.6361000000006</v>
      </c>
      <c r="L59" s="123">
        <v>3409.6123000000002</v>
      </c>
      <c r="M59" s="123">
        <v>3437.0139999999997</v>
      </c>
      <c r="N59" s="123">
        <v>3481.1226000000001</v>
      </c>
      <c r="O59" s="123">
        <v>3418.8768999999998</v>
      </c>
      <c r="P59" s="123">
        <v>3392.6257000000001</v>
      </c>
      <c r="Q59" s="123">
        <v>3320.7921000000006</v>
      </c>
      <c r="R59" s="123">
        <v>3254.1176986607388</v>
      </c>
      <c r="S59" s="123">
        <v>3208.0906858621311</v>
      </c>
      <c r="T59" s="124">
        <v>3170.4648967835892</v>
      </c>
      <c r="U59" s="124">
        <v>3152.5604983175217</v>
      </c>
    </row>
    <row r="60" spans="1:21" x14ac:dyDescent="0.25">
      <c r="A60" s="121" t="s">
        <v>82</v>
      </c>
      <c r="B60" s="122">
        <v>10754.4187</v>
      </c>
      <c r="C60" s="122">
        <v>425.86429999999996</v>
      </c>
      <c r="D60" s="123">
        <v>10611.7454</v>
      </c>
      <c r="E60" s="123">
        <v>190.1354</v>
      </c>
      <c r="F60" s="123">
        <v>10346.799800000001</v>
      </c>
      <c r="G60" s="123">
        <v>10060.2189</v>
      </c>
      <c r="H60" s="123">
        <v>9716</v>
      </c>
      <c r="I60" s="123">
        <v>9494.7896999999994</v>
      </c>
      <c r="J60" s="123">
        <v>9519.1689999999999</v>
      </c>
      <c r="K60" s="123">
        <v>9650.6915999999983</v>
      </c>
      <c r="L60" s="123">
        <v>9660.7790000000005</v>
      </c>
      <c r="M60" s="123">
        <v>9696.5710999999992</v>
      </c>
      <c r="N60" s="123">
        <v>9666.396200000001</v>
      </c>
      <c r="O60" s="123">
        <v>9593.4574999999986</v>
      </c>
      <c r="P60" s="123">
        <v>9543.1082000000006</v>
      </c>
      <c r="Q60" s="123">
        <v>9328.9256999999998</v>
      </c>
      <c r="R60" s="123">
        <v>9015.1986941923315</v>
      </c>
      <c r="S60" s="123">
        <v>8923.4349659245127</v>
      </c>
      <c r="T60" s="124">
        <v>8735.5996909836758</v>
      </c>
      <c r="U60" s="124">
        <v>8562.6484967238503</v>
      </c>
    </row>
    <row r="61" spans="1:21" x14ac:dyDescent="0.25">
      <c r="A61" s="121" t="s">
        <v>83</v>
      </c>
      <c r="B61" s="122">
        <v>9401.3392000000003</v>
      </c>
      <c r="C61" s="122">
        <v>748.78089999999997</v>
      </c>
      <c r="D61" s="123">
        <v>9141.1841000000004</v>
      </c>
      <c r="E61" s="123">
        <v>406.16759999999999</v>
      </c>
      <c r="F61" s="123">
        <v>8627.3579000000009</v>
      </c>
      <c r="G61" s="123">
        <v>8357.1172000000006</v>
      </c>
      <c r="H61" s="123">
        <v>8150</v>
      </c>
      <c r="I61" s="123">
        <v>7600.1460999999999</v>
      </c>
      <c r="J61" s="123">
        <v>7499.9350000000004</v>
      </c>
      <c r="K61" s="123">
        <v>7457.1241</v>
      </c>
      <c r="L61" s="123">
        <v>7327.5961000000007</v>
      </c>
      <c r="M61" s="123">
        <v>7283.1332999999995</v>
      </c>
      <c r="N61" s="123">
        <v>7298.4672999999993</v>
      </c>
      <c r="O61" s="123">
        <v>7105.8187000000007</v>
      </c>
      <c r="P61" s="123">
        <v>7016.3700000000008</v>
      </c>
      <c r="Q61" s="123">
        <v>6815.1168000000007</v>
      </c>
      <c r="R61" s="123">
        <v>6654.8117981890391</v>
      </c>
      <c r="S61" s="123">
        <v>6460.748479833208</v>
      </c>
      <c r="T61" s="124">
        <v>6437.6257950150903</v>
      </c>
      <c r="U61" s="124">
        <v>6254.0223976639245</v>
      </c>
    </row>
    <row r="62" spans="1:21" x14ac:dyDescent="0.25">
      <c r="A62" s="121" t="s">
        <v>84</v>
      </c>
      <c r="B62" s="122">
        <v>10905.560299999999</v>
      </c>
      <c r="C62" s="122">
        <v>1011.7580999999999</v>
      </c>
      <c r="D62" s="123">
        <v>10403.5867</v>
      </c>
      <c r="E62" s="123">
        <v>452.08929999999998</v>
      </c>
      <c r="F62" s="123">
        <v>9359.8685000000005</v>
      </c>
      <c r="G62" s="123">
        <v>9219.1095999999998</v>
      </c>
      <c r="H62" s="123">
        <v>8774</v>
      </c>
      <c r="I62" s="123">
        <v>8539.3797000000013</v>
      </c>
      <c r="J62" s="123">
        <v>8746.3848000000016</v>
      </c>
      <c r="K62" s="123">
        <v>8906.7307999999994</v>
      </c>
      <c r="L62" s="123">
        <v>8772.5429999999978</v>
      </c>
      <c r="M62" s="123">
        <v>8615.3739999999998</v>
      </c>
      <c r="N62" s="123">
        <v>8603.3580000000002</v>
      </c>
      <c r="O62" s="123">
        <v>8407.3821000000007</v>
      </c>
      <c r="P62" s="123">
        <v>8221.5535</v>
      </c>
      <c r="Q62" s="123">
        <v>7930.368199999999</v>
      </c>
      <c r="R62" s="123">
        <v>7674.1399972060608</v>
      </c>
      <c r="S62" s="123">
        <v>7441.1697704185644</v>
      </c>
      <c r="T62" s="124">
        <v>7255.0950957104578</v>
      </c>
      <c r="U62" s="124">
        <v>7095.2266976197789</v>
      </c>
    </row>
    <row r="63" spans="1:21" x14ac:dyDescent="0.25">
      <c r="A63" s="121" t="s">
        <v>85</v>
      </c>
      <c r="B63" s="122">
        <v>12813.447200000001</v>
      </c>
      <c r="C63" s="122">
        <v>912.22460000000001</v>
      </c>
      <c r="D63" s="123">
        <v>12514.799499999999</v>
      </c>
      <c r="E63" s="123">
        <v>323.3879</v>
      </c>
      <c r="F63" s="123">
        <v>11786.954299999999</v>
      </c>
      <c r="G63" s="123">
        <v>11329.952499999999</v>
      </c>
      <c r="H63" s="123">
        <v>11059</v>
      </c>
      <c r="I63" s="123">
        <v>11070.4285</v>
      </c>
      <c r="J63" s="123">
        <v>10716.778600000001</v>
      </c>
      <c r="K63" s="123">
        <v>10795.050299999999</v>
      </c>
      <c r="L63" s="123">
        <v>10590.894199999999</v>
      </c>
      <c r="M63" s="123">
        <v>10258.376999999999</v>
      </c>
      <c r="N63" s="123">
        <v>10027.2045</v>
      </c>
      <c r="O63" s="123">
        <v>9756.8004000000001</v>
      </c>
      <c r="P63" s="123">
        <v>9530.8112000000001</v>
      </c>
      <c r="Q63" s="123">
        <v>9255.3370000000014</v>
      </c>
      <c r="R63" s="123">
        <v>8969.3082918467553</v>
      </c>
      <c r="S63" s="123">
        <v>8806.2954320575955</v>
      </c>
      <c r="T63" s="124">
        <v>8596.6212960496414</v>
      </c>
      <c r="U63" s="124">
        <v>8456.1521970635804</v>
      </c>
    </row>
    <row r="64" spans="1:21" x14ac:dyDescent="0.25">
      <c r="A64" s="121" t="s">
        <v>86</v>
      </c>
      <c r="B64" s="122">
        <v>29481.249800000001</v>
      </c>
      <c r="C64" s="122">
        <v>2059.2575999999999</v>
      </c>
      <c r="D64" s="123">
        <v>28931.268499999998</v>
      </c>
      <c r="E64" s="123">
        <v>965.12149999999997</v>
      </c>
      <c r="F64" s="123">
        <v>27162.651000000002</v>
      </c>
      <c r="G64" s="123">
        <v>26465.292399999998</v>
      </c>
      <c r="H64" s="123">
        <v>25559</v>
      </c>
      <c r="I64" s="123">
        <v>24534.372400000007</v>
      </c>
      <c r="J64" s="123">
        <v>24360.307200000003</v>
      </c>
      <c r="K64" s="123">
        <v>27452.800899999998</v>
      </c>
      <c r="L64" s="123">
        <v>27183.635599999994</v>
      </c>
      <c r="M64" s="123">
        <v>26636.229599999999</v>
      </c>
      <c r="N64" s="123">
        <v>26371.627699999997</v>
      </c>
      <c r="O64" s="123">
        <v>25764.029300000002</v>
      </c>
      <c r="P64" s="123">
        <v>25211.503399999998</v>
      </c>
      <c r="Q64" s="123">
        <v>24516.615800000003</v>
      </c>
      <c r="R64" s="123">
        <v>23826.840286486913</v>
      </c>
      <c r="S64" s="123">
        <v>22961.663816807915</v>
      </c>
      <c r="T64" s="124">
        <v>22705.772281709353</v>
      </c>
      <c r="U64" s="124">
        <v>22347.12798426285</v>
      </c>
    </row>
    <row r="65" spans="1:21" x14ac:dyDescent="0.25">
      <c r="A65" s="121" t="s">
        <v>87</v>
      </c>
      <c r="B65" s="122">
        <v>1235.9576999999999</v>
      </c>
      <c r="C65" s="122">
        <v>59.334800000000001</v>
      </c>
      <c r="D65" s="123">
        <v>1221.5631000000001</v>
      </c>
      <c r="E65" s="123">
        <v>29.1694</v>
      </c>
      <c r="F65" s="123">
        <v>1211.8408999999999</v>
      </c>
      <c r="G65" s="123">
        <v>1178.6215</v>
      </c>
      <c r="H65" s="123">
        <v>1139</v>
      </c>
      <c r="I65" s="123">
        <v>1101.6574000000001</v>
      </c>
      <c r="J65" s="123">
        <v>1061.249</v>
      </c>
      <c r="K65" s="123">
        <v>1036.229</v>
      </c>
      <c r="L65" s="123">
        <v>990.48860000000002</v>
      </c>
      <c r="M65" s="123">
        <v>957.05890000000011</v>
      </c>
      <c r="N65" s="123">
        <v>933.71540000000005</v>
      </c>
      <c r="O65" s="123">
        <v>881.40300000000013</v>
      </c>
      <c r="P65" s="123">
        <v>833.25940000000003</v>
      </c>
      <c r="Q65" s="123">
        <v>765.99259999999992</v>
      </c>
      <c r="R65" s="123">
        <v>700.19359945927863</v>
      </c>
      <c r="S65" s="123">
        <v>699.93580054534686</v>
      </c>
      <c r="T65" s="124">
        <v>703.61059993697563</v>
      </c>
      <c r="U65" s="124">
        <v>673.68019978041411</v>
      </c>
    </row>
    <row r="66" spans="1:21" x14ac:dyDescent="0.25">
      <c r="A66" s="121" t="s">
        <v>88</v>
      </c>
      <c r="B66" s="122">
        <v>1855.3955000000001</v>
      </c>
      <c r="C66" s="122">
        <v>34.523099999999999</v>
      </c>
      <c r="D66" s="123">
        <v>1751.4540999999999</v>
      </c>
      <c r="E66" s="123">
        <v>24.929600000000001</v>
      </c>
      <c r="F66" s="123">
        <v>1635.8585</v>
      </c>
      <c r="G66" s="123">
        <v>1512.7639999999999</v>
      </c>
      <c r="H66" s="123">
        <v>1409</v>
      </c>
      <c r="I66" s="123">
        <v>1332.1803000000002</v>
      </c>
      <c r="J66" s="123">
        <v>1258.8579000000002</v>
      </c>
      <c r="K66" s="123">
        <v>1250.4916999999998</v>
      </c>
      <c r="L66" s="123">
        <v>1180.0899999999999</v>
      </c>
      <c r="M66" s="123">
        <v>1143.5344</v>
      </c>
      <c r="N66" s="123">
        <v>1122.3663999999999</v>
      </c>
      <c r="O66" s="123">
        <v>1092.481</v>
      </c>
      <c r="P66" s="123">
        <v>1010.8041000000001</v>
      </c>
      <c r="Q66" s="123">
        <v>945.07220000000007</v>
      </c>
      <c r="R66" s="123">
        <v>898.25229900470003</v>
      </c>
      <c r="S66" s="123">
        <v>800.23999692358484</v>
      </c>
      <c r="T66" s="124">
        <v>689.88350030887523</v>
      </c>
      <c r="U66" s="124">
        <v>647.08619949991407</v>
      </c>
    </row>
    <row r="67" spans="1:21" ht="15.75" thickBot="1" x14ac:dyDescent="0.3">
      <c r="A67" s="126" t="s">
        <v>89</v>
      </c>
      <c r="B67" s="127">
        <v>252894.94699999999</v>
      </c>
      <c r="C67" s="127">
        <v>16221.432699999996</v>
      </c>
      <c r="D67" s="127">
        <v>249243.65779999999</v>
      </c>
      <c r="E67" s="127">
        <v>7532.0201999999999</v>
      </c>
      <c r="F67" s="127">
        <v>237777.24040000001</v>
      </c>
      <c r="G67" s="127">
        <v>232670.70370000001</v>
      </c>
      <c r="H67" s="127">
        <v>227346</v>
      </c>
      <c r="I67" s="127">
        <v>221794.81790000002</v>
      </c>
      <c r="J67" s="127">
        <v>220950.19450000001</v>
      </c>
      <c r="K67" s="127">
        <v>223669.51589999997</v>
      </c>
      <c r="L67" s="127">
        <v>222275.09159999996</v>
      </c>
      <c r="M67" s="127">
        <v>220412.61699999994</v>
      </c>
      <c r="N67" s="127">
        <v>219746.74079999997</v>
      </c>
      <c r="O67" s="127">
        <v>215437.38049999997</v>
      </c>
      <c r="P67" s="127">
        <v>213126.54720000003</v>
      </c>
      <c r="Q67" s="127">
        <v>207889.55300000004</v>
      </c>
      <c r="R67" s="127">
        <v>203334.35282276556</v>
      </c>
      <c r="S67" s="127">
        <v>199520.94355227269</v>
      </c>
      <c r="T67" s="128">
        <v>197112.40644336698</v>
      </c>
      <c r="U67" s="128">
        <v>193778.38334651664</v>
      </c>
    </row>
    <row r="69" spans="1:21" ht="15" customHeight="1" x14ac:dyDescent="0.25">
      <c r="A69" s="302" t="s">
        <v>60</v>
      </c>
      <c r="B69" s="302"/>
      <c r="C69" s="302"/>
      <c r="D69" s="302"/>
      <c r="E69" s="302"/>
      <c r="F69" s="302"/>
      <c r="G69" s="302"/>
      <c r="H69" s="302"/>
      <c r="I69" s="302"/>
      <c r="J69" s="302"/>
      <c r="K69" s="302"/>
      <c r="L69" s="302"/>
      <c r="M69" s="302"/>
    </row>
    <row r="70" spans="1:21" x14ac:dyDescent="0.25">
      <c r="A70" s="302" t="s">
        <v>61</v>
      </c>
      <c r="B70" s="302"/>
      <c r="C70" s="302"/>
      <c r="D70" s="302"/>
      <c r="E70" s="302"/>
      <c r="F70" s="302"/>
      <c r="G70" s="302"/>
      <c r="H70" s="302"/>
      <c r="I70" s="302"/>
      <c r="J70" s="302"/>
      <c r="K70" s="302"/>
      <c r="L70" s="302"/>
      <c r="M70" s="302"/>
    </row>
  </sheetData>
  <mergeCells count="2">
    <mergeCell ref="A69:M69"/>
    <mergeCell ref="A70:M70"/>
  </mergeCells>
  <pageMargins left="0.70866141732283472" right="0.70866141732283472" top="0.74803149606299213" bottom="0.74803149606299213" header="0.31496062992125984" footer="0.31496062992125984"/>
  <pageSetup paperSize="5" scale="80" fitToWidth="0" fitToHeight="0" orientation="landscape" r:id="rId1"/>
  <headerFooter>
    <oddHeader>&amp;RFeuille A-2</oddHeader>
    <oddFooter>&amp;R&amp;G</oddFooter>
  </headerFooter>
  <rowBreaks count="2" manualBreakCount="2">
    <brk id="24" max="16383" man="1"/>
    <brk id="46"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3339-4779-4E09-9757-C0F56889BC78}">
  <dimension ref="A1:BY92"/>
  <sheetViews>
    <sheetView showGridLines="0" zoomScale="80" zoomScaleNormal="80" workbookViewId="0"/>
  </sheetViews>
  <sheetFormatPr baseColWidth="10" defaultRowHeight="15" outlineLevelCol="1" x14ac:dyDescent="0.25"/>
  <cols>
    <col min="1" max="1" width="77.85546875" customWidth="1"/>
    <col min="2" max="2" width="11.7109375" style="132" customWidth="1" outlineLevel="1"/>
    <col min="3" max="4" width="10.5703125" style="132" customWidth="1" outlineLevel="1"/>
    <col min="5" max="5" width="10.28515625" style="132" customWidth="1" outlineLevel="1"/>
    <col min="6" max="7" width="10.5703125" style="132" customWidth="1" outlineLevel="1"/>
    <col min="8" max="8" width="12.85546875" style="132" bestFit="1" customWidth="1"/>
    <col min="9" max="9" width="12.85546875" style="132" customWidth="1"/>
    <col min="10" max="10" width="11.5703125" style="132" customWidth="1" outlineLevel="1"/>
    <col min="11" max="12" width="10.5703125" style="132" customWidth="1" outlineLevel="1"/>
    <col min="13" max="13" width="11.42578125" style="132" customWidth="1"/>
    <col min="14" max="14" width="11.5703125" style="132" customWidth="1" outlineLevel="1"/>
    <col min="15" max="16" width="10.5703125" style="132" customWidth="1" outlineLevel="1"/>
    <col min="17" max="17" width="12.85546875" style="132" bestFit="1" customWidth="1"/>
    <col min="18" max="18" width="11.5703125" style="132" customWidth="1" outlineLevel="1"/>
    <col min="19" max="20" width="10.5703125" style="132" customWidth="1" outlineLevel="1"/>
    <col min="21" max="21" width="12.85546875" style="132" bestFit="1" customWidth="1"/>
    <col min="22" max="22" width="11.5703125" style="132" customWidth="1" outlineLevel="1"/>
    <col min="23" max="24" width="10.5703125" style="132" customWidth="1" outlineLevel="1"/>
    <col min="25" max="25" width="12.85546875" style="132" bestFit="1" customWidth="1"/>
    <col min="26" max="26" width="11.5703125" style="132" customWidth="1" outlineLevel="1"/>
    <col min="27" max="28" width="10.5703125" style="132" customWidth="1" outlineLevel="1"/>
    <col min="29" max="29" width="12.85546875" style="132" bestFit="1" customWidth="1"/>
    <col min="30" max="30" width="11.5703125" style="132" customWidth="1" outlineLevel="1"/>
    <col min="31" max="32" width="10.5703125" style="132" customWidth="1" outlineLevel="1"/>
    <col min="33" max="33" width="12.85546875" style="132" bestFit="1" customWidth="1"/>
    <col min="34" max="34" width="11.5703125" style="132" customWidth="1" outlineLevel="1"/>
    <col min="35" max="36" width="10.5703125" style="132" customWidth="1" outlineLevel="1"/>
    <col min="37" max="37" width="12.85546875" style="132" bestFit="1" customWidth="1"/>
    <col min="38" max="38" width="11.5703125" style="132" customWidth="1" outlineLevel="1"/>
    <col min="39" max="40" width="10.5703125" style="132" customWidth="1" outlineLevel="1"/>
    <col min="41" max="41" width="12.85546875" style="132" bestFit="1" customWidth="1"/>
    <col min="42" max="42" width="11.5703125" style="132" customWidth="1" outlineLevel="1"/>
    <col min="43" max="44" width="10.5703125" style="132" customWidth="1" outlineLevel="1"/>
    <col min="45" max="45" width="11.5703125" style="132" customWidth="1"/>
    <col min="46" max="46" width="11.5703125" style="132" outlineLevel="1"/>
    <col min="47" max="48" width="10.5703125" style="132" customWidth="1" outlineLevel="1"/>
    <col min="49" max="49" width="11.5703125" style="132"/>
    <col min="50" max="50" width="11.5703125" style="132" outlineLevel="1"/>
    <col min="51" max="52" width="10.5703125" style="132" customWidth="1" outlineLevel="1"/>
    <col min="53" max="53" width="11.5703125" style="132"/>
    <col min="54" max="54" width="11.5703125" style="132" outlineLevel="1"/>
    <col min="55" max="56" width="10.5703125" style="132" customWidth="1" outlineLevel="1"/>
    <col min="57" max="57" width="11.5703125" style="132"/>
    <col min="58" max="58" width="11.5703125" style="132" outlineLevel="1"/>
    <col min="59" max="60" width="10.5703125" style="132" customWidth="1" outlineLevel="1"/>
    <col min="61" max="61" width="11.5703125" style="132"/>
    <col min="62" max="62" width="11.5703125" style="132" outlineLevel="1"/>
    <col min="63" max="64" width="10.5703125" style="132" customWidth="1" outlineLevel="1"/>
    <col min="65" max="65" width="11.5703125" style="132"/>
    <col min="66" max="66" width="11.5703125" style="132" outlineLevel="1"/>
    <col min="67" max="68" width="10.5703125" style="132" customWidth="1" outlineLevel="1"/>
    <col min="69" max="69" width="11.5703125" style="132"/>
    <col min="70" max="70" width="11.5703125" style="132" outlineLevel="1"/>
    <col min="71" max="72" width="10.5703125" style="132" customWidth="1" outlineLevel="1"/>
    <col min="73" max="73" width="11.5703125" style="132"/>
  </cols>
  <sheetData>
    <row r="1" spans="1:77" ht="15.75" x14ac:dyDescent="0.25">
      <c r="A1" s="1" t="s">
        <v>0</v>
      </c>
    </row>
    <row r="2" spans="1:77" ht="5.45" customHeight="1" x14ac:dyDescent="0.25">
      <c r="A2" s="2"/>
    </row>
    <row r="3" spans="1:77" ht="15.6" customHeight="1" thickBot="1" x14ac:dyDescent="0.3">
      <c r="A3" s="133" t="s">
        <v>44</v>
      </c>
    </row>
    <row r="4" spans="1:77" ht="27" customHeight="1" x14ac:dyDescent="0.25">
      <c r="A4" s="303" t="s">
        <v>92</v>
      </c>
      <c r="B4" s="134">
        <v>2022</v>
      </c>
      <c r="C4" s="9">
        <v>2022</v>
      </c>
      <c r="D4" s="9">
        <v>2022</v>
      </c>
      <c r="E4" s="11" t="s">
        <v>3</v>
      </c>
      <c r="F4" s="11" t="s">
        <v>3</v>
      </c>
      <c r="G4" s="11" t="s">
        <v>3</v>
      </c>
      <c r="H4" s="12">
        <v>2022</v>
      </c>
      <c r="I4" s="134">
        <v>2021</v>
      </c>
      <c r="J4" s="9">
        <v>2021</v>
      </c>
      <c r="K4" s="9">
        <v>2021</v>
      </c>
      <c r="L4" s="9" t="s">
        <v>4</v>
      </c>
      <c r="M4" s="12">
        <v>2021</v>
      </c>
      <c r="N4" s="134">
        <v>2020</v>
      </c>
      <c r="O4" s="9">
        <v>2020</v>
      </c>
      <c r="P4" s="9">
        <v>2020</v>
      </c>
      <c r="Q4" s="12">
        <v>2020</v>
      </c>
      <c r="R4" s="134">
        <v>2019</v>
      </c>
      <c r="S4" s="9">
        <v>2019</v>
      </c>
      <c r="T4" s="9">
        <v>2019</v>
      </c>
      <c r="U4" s="12">
        <v>2019</v>
      </c>
      <c r="V4" s="134">
        <v>2018</v>
      </c>
      <c r="W4" s="9">
        <v>2018</v>
      </c>
      <c r="X4" s="9">
        <v>2018</v>
      </c>
      <c r="Y4" s="12">
        <v>2018</v>
      </c>
      <c r="Z4" s="134">
        <v>2017</v>
      </c>
      <c r="AA4" s="9">
        <v>2017</v>
      </c>
      <c r="AB4" s="9">
        <v>2017</v>
      </c>
      <c r="AC4" s="12">
        <v>2017</v>
      </c>
      <c r="AD4" s="134">
        <v>2016</v>
      </c>
      <c r="AE4" s="9">
        <v>2016</v>
      </c>
      <c r="AF4" s="9">
        <v>2016</v>
      </c>
      <c r="AG4" s="12">
        <v>2016</v>
      </c>
      <c r="AH4" s="134">
        <v>2015</v>
      </c>
      <c r="AI4" s="9">
        <v>2015</v>
      </c>
      <c r="AJ4" s="9">
        <v>2015</v>
      </c>
      <c r="AK4" s="12">
        <v>2015</v>
      </c>
      <c r="AL4" s="134">
        <v>2014</v>
      </c>
      <c r="AM4" s="9">
        <v>2014</v>
      </c>
      <c r="AN4" s="9">
        <v>2014</v>
      </c>
      <c r="AO4" s="12">
        <v>2014</v>
      </c>
      <c r="AP4" s="134">
        <v>2013</v>
      </c>
      <c r="AQ4" s="9">
        <v>2013</v>
      </c>
      <c r="AR4" s="9">
        <v>2013</v>
      </c>
      <c r="AS4" s="12">
        <v>2013</v>
      </c>
      <c r="AT4" s="134">
        <v>2012</v>
      </c>
      <c r="AU4" s="9">
        <v>2012</v>
      </c>
      <c r="AV4" s="9">
        <v>2012</v>
      </c>
      <c r="AW4" s="12">
        <v>2012</v>
      </c>
      <c r="AX4" s="134">
        <v>2011</v>
      </c>
      <c r="AY4" s="9">
        <v>2011</v>
      </c>
      <c r="AZ4" s="9">
        <v>2011</v>
      </c>
      <c r="BA4" s="12">
        <v>2011</v>
      </c>
      <c r="BB4" s="134">
        <v>2010</v>
      </c>
      <c r="BC4" s="9">
        <v>2010</v>
      </c>
      <c r="BD4" s="9">
        <v>2010</v>
      </c>
      <c r="BE4" s="12">
        <v>2010</v>
      </c>
      <c r="BF4" s="134">
        <v>2009</v>
      </c>
      <c r="BG4" s="9">
        <v>2009</v>
      </c>
      <c r="BH4" s="9">
        <v>2009</v>
      </c>
      <c r="BI4" s="12">
        <v>2009</v>
      </c>
      <c r="BJ4" s="134">
        <v>2008</v>
      </c>
      <c r="BK4" s="9">
        <v>2008</v>
      </c>
      <c r="BL4" s="9">
        <v>2008</v>
      </c>
      <c r="BM4" s="12">
        <v>2008</v>
      </c>
      <c r="BN4" s="134">
        <v>2007</v>
      </c>
      <c r="BO4" s="9">
        <v>2007</v>
      </c>
      <c r="BP4" s="9">
        <v>2007</v>
      </c>
      <c r="BQ4" s="12">
        <v>2007</v>
      </c>
      <c r="BR4" s="134">
        <v>2006</v>
      </c>
      <c r="BS4" s="9">
        <v>2006</v>
      </c>
      <c r="BT4" s="9">
        <v>2006</v>
      </c>
      <c r="BU4" s="12">
        <v>2006</v>
      </c>
      <c r="BV4" s="134">
        <v>2005</v>
      </c>
      <c r="BW4" s="9">
        <v>2005</v>
      </c>
      <c r="BX4" s="9">
        <v>2005</v>
      </c>
      <c r="BY4" s="12">
        <v>2005</v>
      </c>
    </row>
    <row r="5" spans="1:77" ht="12.75" customHeight="1" x14ac:dyDescent="0.25">
      <c r="A5" s="304"/>
      <c r="B5" s="135" t="s">
        <v>93</v>
      </c>
      <c r="C5" s="136" t="s">
        <v>94</v>
      </c>
      <c r="D5" s="136" t="s">
        <v>95</v>
      </c>
      <c r="E5" s="136" t="s">
        <v>93</v>
      </c>
      <c r="F5" s="136" t="s">
        <v>94</v>
      </c>
      <c r="G5" s="135" t="s">
        <v>95</v>
      </c>
      <c r="H5" s="137" t="s">
        <v>89</v>
      </c>
      <c r="I5" s="138" t="s">
        <v>93</v>
      </c>
      <c r="J5" s="138" t="s">
        <v>94</v>
      </c>
      <c r="K5" s="138" t="s">
        <v>95</v>
      </c>
      <c r="L5" s="135" t="s">
        <v>95</v>
      </c>
      <c r="M5" s="137" t="s">
        <v>89</v>
      </c>
      <c r="N5" s="138" t="s">
        <v>93</v>
      </c>
      <c r="O5" s="138" t="s">
        <v>94</v>
      </c>
      <c r="P5" s="135" t="s">
        <v>95</v>
      </c>
      <c r="Q5" s="137" t="s">
        <v>89</v>
      </c>
      <c r="R5" s="138" t="s">
        <v>93</v>
      </c>
      <c r="S5" s="138" t="s">
        <v>94</v>
      </c>
      <c r="T5" s="135" t="s">
        <v>95</v>
      </c>
      <c r="U5" s="137" t="s">
        <v>89</v>
      </c>
      <c r="V5" s="138" t="s">
        <v>93</v>
      </c>
      <c r="W5" s="138" t="s">
        <v>94</v>
      </c>
      <c r="X5" s="135" t="s">
        <v>95</v>
      </c>
      <c r="Y5" s="137" t="s">
        <v>89</v>
      </c>
      <c r="Z5" s="138" t="s">
        <v>93</v>
      </c>
      <c r="AA5" s="138" t="s">
        <v>94</v>
      </c>
      <c r="AB5" s="135" t="s">
        <v>95</v>
      </c>
      <c r="AC5" s="137" t="s">
        <v>89</v>
      </c>
      <c r="AD5" s="138" t="s">
        <v>93</v>
      </c>
      <c r="AE5" s="138" t="s">
        <v>94</v>
      </c>
      <c r="AF5" s="135" t="s">
        <v>95</v>
      </c>
      <c r="AG5" s="137" t="s">
        <v>89</v>
      </c>
      <c r="AH5" s="138" t="s">
        <v>93</v>
      </c>
      <c r="AI5" s="138" t="s">
        <v>94</v>
      </c>
      <c r="AJ5" s="135" t="s">
        <v>95</v>
      </c>
      <c r="AK5" s="137" t="s">
        <v>89</v>
      </c>
      <c r="AL5" s="138" t="s">
        <v>93</v>
      </c>
      <c r="AM5" s="138" t="s">
        <v>94</v>
      </c>
      <c r="AN5" s="135" t="s">
        <v>95</v>
      </c>
      <c r="AO5" s="137" t="s">
        <v>89</v>
      </c>
      <c r="AP5" s="138" t="s">
        <v>93</v>
      </c>
      <c r="AQ5" s="138" t="s">
        <v>94</v>
      </c>
      <c r="AR5" s="135" t="s">
        <v>95</v>
      </c>
      <c r="AS5" s="137" t="s">
        <v>89</v>
      </c>
      <c r="AT5" s="138" t="s">
        <v>93</v>
      </c>
      <c r="AU5" s="138" t="s">
        <v>94</v>
      </c>
      <c r="AV5" s="135" t="s">
        <v>95</v>
      </c>
      <c r="AW5" s="137" t="s">
        <v>89</v>
      </c>
      <c r="AX5" s="138" t="s">
        <v>93</v>
      </c>
      <c r="AY5" s="138" t="s">
        <v>94</v>
      </c>
      <c r="AZ5" s="135" t="s">
        <v>95</v>
      </c>
      <c r="BA5" s="137" t="s">
        <v>89</v>
      </c>
      <c r="BB5" s="138" t="s">
        <v>93</v>
      </c>
      <c r="BC5" s="138" t="s">
        <v>94</v>
      </c>
      <c r="BD5" s="135" t="s">
        <v>95</v>
      </c>
      <c r="BE5" s="137" t="s">
        <v>89</v>
      </c>
      <c r="BF5" s="138" t="s">
        <v>93</v>
      </c>
      <c r="BG5" s="138" t="s">
        <v>94</v>
      </c>
      <c r="BH5" s="135" t="s">
        <v>95</v>
      </c>
      <c r="BI5" s="137" t="s">
        <v>89</v>
      </c>
      <c r="BJ5" s="138" t="s">
        <v>93</v>
      </c>
      <c r="BK5" s="138" t="s">
        <v>94</v>
      </c>
      <c r="BL5" s="135" t="s">
        <v>95</v>
      </c>
      <c r="BM5" s="137" t="s">
        <v>89</v>
      </c>
      <c r="BN5" s="138" t="s">
        <v>93</v>
      </c>
      <c r="BO5" s="138" t="s">
        <v>94</v>
      </c>
      <c r="BP5" s="135" t="s">
        <v>95</v>
      </c>
      <c r="BQ5" s="137" t="s">
        <v>89</v>
      </c>
      <c r="BR5" s="138" t="s">
        <v>93</v>
      </c>
      <c r="BS5" s="138" t="s">
        <v>94</v>
      </c>
      <c r="BT5" s="135" t="s">
        <v>95</v>
      </c>
      <c r="BU5" s="137" t="s">
        <v>89</v>
      </c>
      <c r="BV5" s="138" t="s">
        <v>93</v>
      </c>
      <c r="BW5" s="138" t="s">
        <v>94</v>
      </c>
      <c r="BX5" s="135" t="s">
        <v>95</v>
      </c>
      <c r="BY5" s="137" t="s">
        <v>89</v>
      </c>
    </row>
    <row r="6" spans="1:77" ht="12.75" customHeight="1" x14ac:dyDescent="0.25">
      <c r="A6" s="139" t="s">
        <v>5</v>
      </c>
      <c r="B6" s="140">
        <v>16577</v>
      </c>
      <c r="C6" s="141">
        <v>8489</v>
      </c>
      <c r="D6" s="141">
        <v>1594</v>
      </c>
      <c r="E6" s="142">
        <v>5</v>
      </c>
      <c r="F6" s="142">
        <v>8</v>
      </c>
      <c r="G6" s="142">
        <v>2159</v>
      </c>
      <c r="H6" s="143">
        <v>28832</v>
      </c>
      <c r="I6" s="144">
        <v>15371</v>
      </c>
      <c r="J6" s="144">
        <v>11507</v>
      </c>
      <c r="K6" s="145">
        <v>2031</v>
      </c>
      <c r="L6" s="145">
        <v>2094</v>
      </c>
      <c r="M6" s="146">
        <v>31003</v>
      </c>
      <c r="N6" s="144">
        <v>15430</v>
      </c>
      <c r="O6" s="145">
        <v>13010</v>
      </c>
      <c r="P6" s="145">
        <v>2099</v>
      </c>
      <c r="Q6" s="146">
        <v>30539</v>
      </c>
      <c r="R6" s="144">
        <v>14991</v>
      </c>
      <c r="S6" s="145">
        <v>14391</v>
      </c>
      <c r="T6" s="145">
        <v>2275</v>
      </c>
      <c r="U6" s="146">
        <v>31657</v>
      </c>
      <c r="V6" s="144">
        <v>15162</v>
      </c>
      <c r="W6" s="145">
        <v>14485</v>
      </c>
      <c r="X6" s="145">
        <v>2511</v>
      </c>
      <c r="Y6" s="146">
        <v>32158</v>
      </c>
      <c r="Z6" s="144">
        <v>15639</v>
      </c>
      <c r="AA6" s="145">
        <v>14615</v>
      </c>
      <c r="AB6" s="145">
        <v>2593</v>
      </c>
      <c r="AC6" s="146">
        <v>32847</v>
      </c>
      <c r="AD6" s="144">
        <v>16509</v>
      </c>
      <c r="AE6" s="145">
        <v>14821</v>
      </c>
      <c r="AF6" s="145">
        <v>2569</v>
      </c>
      <c r="AG6" s="146">
        <v>33899</v>
      </c>
      <c r="AH6" s="144">
        <v>16664</v>
      </c>
      <c r="AI6" s="145">
        <v>14717</v>
      </c>
      <c r="AJ6" s="145">
        <v>2879</v>
      </c>
      <c r="AK6" s="146">
        <v>34260</v>
      </c>
      <c r="AL6" s="144">
        <v>17242</v>
      </c>
      <c r="AM6" s="145">
        <v>15249</v>
      </c>
      <c r="AN6" s="145">
        <v>3013</v>
      </c>
      <c r="AO6" s="146">
        <v>35504</v>
      </c>
      <c r="AP6" s="144">
        <v>17181</v>
      </c>
      <c r="AQ6" s="145">
        <v>15287</v>
      </c>
      <c r="AR6" s="145">
        <v>3161</v>
      </c>
      <c r="AS6" s="146">
        <v>35629</v>
      </c>
      <c r="AT6" s="144">
        <v>16305</v>
      </c>
      <c r="AU6" s="145">
        <v>14415</v>
      </c>
      <c r="AV6" s="145">
        <v>5086</v>
      </c>
      <c r="AW6" s="146">
        <v>35806</v>
      </c>
      <c r="AX6" s="144">
        <v>16328</v>
      </c>
      <c r="AY6" s="145">
        <v>14956</v>
      </c>
      <c r="AZ6" s="145">
        <v>4940</v>
      </c>
      <c r="BA6" s="146">
        <v>36224</v>
      </c>
      <c r="BB6" s="144">
        <v>16407</v>
      </c>
      <c r="BC6" s="145">
        <v>14939</v>
      </c>
      <c r="BD6" s="145">
        <v>5323</v>
      </c>
      <c r="BE6" s="146">
        <v>36669</v>
      </c>
      <c r="BF6" s="144">
        <v>16877</v>
      </c>
      <c r="BG6" s="145">
        <v>14800</v>
      </c>
      <c r="BH6" s="145">
        <v>5985</v>
      </c>
      <c r="BI6" s="146">
        <v>37662</v>
      </c>
      <c r="BJ6" s="144">
        <v>16986</v>
      </c>
      <c r="BK6" s="145">
        <v>13808</v>
      </c>
      <c r="BL6" s="145">
        <v>8484</v>
      </c>
      <c r="BM6" s="146">
        <v>39278</v>
      </c>
      <c r="BN6" s="144">
        <v>17176</v>
      </c>
      <c r="BO6" s="145">
        <v>13936</v>
      </c>
      <c r="BP6" s="145">
        <v>9844</v>
      </c>
      <c r="BQ6" s="146">
        <v>40956</v>
      </c>
      <c r="BR6" s="144">
        <v>17335</v>
      </c>
      <c r="BS6" s="145">
        <v>14380</v>
      </c>
      <c r="BT6" s="145">
        <v>9332</v>
      </c>
      <c r="BU6" s="146">
        <v>41047</v>
      </c>
      <c r="BV6" s="144">
        <v>17398</v>
      </c>
      <c r="BW6" s="145">
        <v>14850</v>
      </c>
      <c r="BX6" s="145">
        <v>9146</v>
      </c>
      <c r="BY6" s="146">
        <v>41394</v>
      </c>
    </row>
    <row r="7" spans="1:77" ht="12.75" customHeight="1" x14ac:dyDescent="0.25">
      <c r="A7" s="147" t="s">
        <v>6</v>
      </c>
      <c r="B7" s="140">
        <v>24048</v>
      </c>
      <c r="C7" s="141">
        <v>7602</v>
      </c>
      <c r="D7" s="141">
        <v>1083</v>
      </c>
      <c r="E7" s="142">
        <v>13</v>
      </c>
      <c r="F7" s="142">
        <v>6</v>
      </c>
      <c r="G7" s="142">
        <v>1802</v>
      </c>
      <c r="H7" s="143">
        <v>34554</v>
      </c>
      <c r="I7" s="144">
        <v>20850</v>
      </c>
      <c r="J7" s="144">
        <v>9551</v>
      </c>
      <c r="K7" s="145">
        <v>1213</v>
      </c>
      <c r="L7" s="145">
        <v>1782</v>
      </c>
      <c r="M7" s="146">
        <v>33396</v>
      </c>
      <c r="N7" s="144">
        <v>19437</v>
      </c>
      <c r="O7" s="145">
        <v>9757</v>
      </c>
      <c r="P7" s="145">
        <v>1351</v>
      </c>
      <c r="Q7" s="146">
        <v>30545</v>
      </c>
      <c r="R7" s="144">
        <v>17345</v>
      </c>
      <c r="S7" s="145">
        <v>9622</v>
      </c>
      <c r="T7" s="145">
        <v>1026</v>
      </c>
      <c r="U7" s="146">
        <v>27993</v>
      </c>
      <c r="V7" s="144">
        <v>16023</v>
      </c>
      <c r="W7" s="145">
        <v>9073</v>
      </c>
      <c r="X7" s="145">
        <v>1041</v>
      </c>
      <c r="Y7" s="146">
        <v>26137</v>
      </c>
      <c r="Z7" s="144">
        <v>15003</v>
      </c>
      <c r="AA7" s="145">
        <v>8440</v>
      </c>
      <c r="AB7" s="145">
        <v>1077</v>
      </c>
      <c r="AC7" s="146">
        <v>24520</v>
      </c>
      <c r="AD7" s="144">
        <v>14294</v>
      </c>
      <c r="AE7" s="145">
        <v>7374</v>
      </c>
      <c r="AF7" s="145">
        <v>1064</v>
      </c>
      <c r="AG7" s="146">
        <v>22732</v>
      </c>
      <c r="AH7" s="144">
        <v>13838</v>
      </c>
      <c r="AI7" s="145">
        <v>6913</v>
      </c>
      <c r="AJ7" s="145">
        <v>1084</v>
      </c>
      <c r="AK7" s="146">
        <v>21835</v>
      </c>
      <c r="AL7" s="144">
        <v>12731</v>
      </c>
      <c r="AM7" s="145">
        <v>6199</v>
      </c>
      <c r="AN7" s="145">
        <v>978</v>
      </c>
      <c r="AO7" s="146">
        <v>19908</v>
      </c>
      <c r="AP7" s="144">
        <v>11749</v>
      </c>
      <c r="AQ7" s="145">
        <v>5947</v>
      </c>
      <c r="AR7" s="145">
        <v>1063</v>
      </c>
      <c r="AS7" s="146">
        <v>18759</v>
      </c>
      <c r="AT7" s="144">
        <v>10777</v>
      </c>
      <c r="AU7" s="145">
        <v>5260</v>
      </c>
      <c r="AV7" s="145">
        <v>1934</v>
      </c>
      <c r="AW7" s="146">
        <v>17971</v>
      </c>
      <c r="AX7" s="144">
        <v>10192</v>
      </c>
      <c r="AY7" s="145">
        <v>4912</v>
      </c>
      <c r="AZ7" s="145">
        <v>1770</v>
      </c>
      <c r="BA7" s="146">
        <v>16874</v>
      </c>
      <c r="BB7" s="144">
        <v>9709</v>
      </c>
      <c r="BC7" s="145">
        <v>4631</v>
      </c>
      <c r="BD7" s="145">
        <v>1807</v>
      </c>
      <c r="BE7" s="146">
        <v>16147</v>
      </c>
      <c r="BF7" s="144">
        <v>9291</v>
      </c>
      <c r="BG7" s="145">
        <v>4128</v>
      </c>
      <c r="BH7" s="145">
        <v>2012</v>
      </c>
      <c r="BI7" s="146">
        <v>15431</v>
      </c>
      <c r="BJ7" s="144">
        <v>8747</v>
      </c>
      <c r="BK7" s="145">
        <v>3627</v>
      </c>
      <c r="BL7" s="145">
        <v>2447</v>
      </c>
      <c r="BM7" s="146">
        <v>14821</v>
      </c>
      <c r="BN7" s="144">
        <v>8162</v>
      </c>
      <c r="BO7" s="145">
        <v>3200</v>
      </c>
      <c r="BP7" s="145">
        <v>2639</v>
      </c>
      <c r="BQ7" s="146">
        <v>14001</v>
      </c>
      <c r="BR7" s="144">
        <v>7894</v>
      </c>
      <c r="BS7" s="145">
        <v>3362</v>
      </c>
      <c r="BT7" s="145">
        <v>2406</v>
      </c>
      <c r="BU7" s="146">
        <v>13662</v>
      </c>
      <c r="BV7" s="144">
        <v>7524</v>
      </c>
      <c r="BW7" s="145">
        <v>3334</v>
      </c>
      <c r="BX7" s="145">
        <v>2323</v>
      </c>
      <c r="BY7" s="146">
        <v>13181</v>
      </c>
    </row>
    <row r="8" spans="1:77" ht="12.75" customHeight="1" x14ac:dyDescent="0.25">
      <c r="A8" s="148" t="s">
        <v>7</v>
      </c>
      <c r="B8" s="140">
        <v>2613</v>
      </c>
      <c r="C8" s="141">
        <v>894</v>
      </c>
      <c r="D8" s="141">
        <v>80</v>
      </c>
      <c r="E8" s="142">
        <v>1</v>
      </c>
      <c r="F8" s="142">
        <v>0</v>
      </c>
      <c r="G8" s="142">
        <v>157</v>
      </c>
      <c r="H8" s="143">
        <v>3745</v>
      </c>
      <c r="I8" s="144">
        <v>2185</v>
      </c>
      <c r="J8" s="144">
        <v>1324</v>
      </c>
      <c r="K8" s="145">
        <v>93</v>
      </c>
      <c r="L8" s="145">
        <v>133</v>
      </c>
      <c r="M8" s="146">
        <v>3735</v>
      </c>
      <c r="N8" s="144">
        <v>2102</v>
      </c>
      <c r="O8" s="145">
        <v>1398</v>
      </c>
      <c r="P8" s="145">
        <v>125</v>
      </c>
      <c r="Q8" s="146">
        <v>3625</v>
      </c>
      <c r="R8" s="144">
        <v>1865</v>
      </c>
      <c r="S8" s="145">
        <v>1589</v>
      </c>
      <c r="T8" s="145">
        <v>147</v>
      </c>
      <c r="U8" s="146">
        <v>3601</v>
      </c>
      <c r="V8" s="144">
        <v>1811</v>
      </c>
      <c r="W8" s="145">
        <v>1585</v>
      </c>
      <c r="X8" s="145">
        <v>198</v>
      </c>
      <c r="Y8" s="146">
        <v>3594</v>
      </c>
      <c r="Z8" s="144">
        <v>1732</v>
      </c>
      <c r="AA8" s="145">
        <v>1638</v>
      </c>
      <c r="AB8" s="145">
        <v>255</v>
      </c>
      <c r="AC8" s="146">
        <v>3625</v>
      </c>
      <c r="AD8" s="144">
        <v>1722</v>
      </c>
      <c r="AE8" s="145">
        <v>1666</v>
      </c>
      <c r="AF8" s="145">
        <v>201</v>
      </c>
      <c r="AG8" s="146">
        <v>3589</v>
      </c>
      <c r="AH8" s="144">
        <v>1698</v>
      </c>
      <c r="AI8" s="145">
        <v>1641</v>
      </c>
      <c r="AJ8" s="145">
        <v>191</v>
      </c>
      <c r="AK8" s="146">
        <v>3530</v>
      </c>
      <c r="AL8" s="144">
        <v>1642</v>
      </c>
      <c r="AM8" s="145">
        <v>1604</v>
      </c>
      <c r="AN8" s="145">
        <v>198</v>
      </c>
      <c r="AO8" s="146">
        <v>3444</v>
      </c>
      <c r="AP8" s="144">
        <v>1619</v>
      </c>
      <c r="AQ8" s="145">
        <v>1565</v>
      </c>
      <c r="AR8" s="145">
        <v>230</v>
      </c>
      <c r="AS8" s="146">
        <v>3414</v>
      </c>
      <c r="AT8" s="144">
        <v>1508</v>
      </c>
      <c r="AU8" s="145">
        <v>1443</v>
      </c>
      <c r="AV8" s="145">
        <v>366</v>
      </c>
      <c r="AW8" s="146">
        <v>3317</v>
      </c>
      <c r="AX8" s="144">
        <v>1414</v>
      </c>
      <c r="AY8" s="145">
        <v>1455</v>
      </c>
      <c r="AZ8" s="145">
        <v>340</v>
      </c>
      <c r="BA8" s="146">
        <v>3209</v>
      </c>
      <c r="BB8" s="144">
        <v>1339</v>
      </c>
      <c r="BC8" s="145">
        <v>1422</v>
      </c>
      <c r="BD8" s="145">
        <v>370</v>
      </c>
      <c r="BE8" s="146">
        <v>3131</v>
      </c>
      <c r="BF8" s="144">
        <v>1288</v>
      </c>
      <c r="BG8" s="145">
        <v>1355</v>
      </c>
      <c r="BH8" s="145">
        <v>441</v>
      </c>
      <c r="BI8" s="146">
        <v>3084</v>
      </c>
      <c r="BJ8" s="144">
        <v>1249</v>
      </c>
      <c r="BK8" s="145">
        <v>1226</v>
      </c>
      <c r="BL8" s="145">
        <v>612</v>
      </c>
      <c r="BM8" s="146">
        <v>3087</v>
      </c>
      <c r="BN8" s="144">
        <v>1177</v>
      </c>
      <c r="BO8" s="145">
        <v>1118</v>
      </c>
      <c r="BP8" s="145">
        <v>750</v>
      </c>
      <c r="BQ8" s="146">
        <v>3045</v>
      </c>
      <c r="BR8" s="144">
        <v>1151</v>
      </c>
      <c r="BS8" s="145">
        <v>1084</v>
      </c>
      <c r="BT8" s="145">
        <v>730</v>
      </c>
      <c r="BU8" s="146">
        <v>2965</v>
      </c>
      <c r="BV8" s="144">
        <v>1124</v>
      </c>
      <c r="BW8" s="145">
        <v>1061</v>
      </c>
      <c r="BX8" s="145">
        <v>694</v>
      </c>
      <c r="BY8" s="146">
        <v>2879</v>
      </c>
    </row>
    <row r="9" spans="1:77" ht="12.75" customHeight="1" x14ac:dyDescent="0.25">
      <c r="A9" s="147" t="s">
        <v>8</v>
      </c>
      <c r="B9" s="140">
        <v>72</v>
      </c>
      <c r="C9" s="141">
        <v>1</v>
      </c>
      <c r="D9" s="141">
        <v>4</v>
      </c>
      <c r="E9" s="142">
        <v>0</v>
      </c>
      <c r="F9" s="142">
        <v>0</v>
      </c>
      <c r="G9" s="142">
        <v>2</v>
      </c>
      <c r="H9" s="143">
        <v>79</v>
      </c>
      <c r="I9" s="144">
        <v>72</v>
      </c>
      <c r="J9" s="144">
        <v>3</v>
      </c>
      <c r="K9" s="145">
        <v>4</v>
      </c>
      <c r="L9" s="145">
        <v>1</v>
      </c>
      <c r="M9" s="146">
        <v>80</v>
      </c>
      <c r="N9" s="144">
        <v>68</v>
      </c>
      <c r="O9" s="145">
        <v>4</v>
      </c>
      <c r="P9" s="145">
        <v>6</v>
      </c>
      <c r="Q9" s="146">
        <v>78</v>
      </c>
      <c r="R9" s="144">
        <v>70</v>
      </c>
      <c r="S9" s="145">
        <v>3</v>
      </c>
      <c r="T9" s="145">
        <v>4</v>
      </c>
      <c r="U9" s="146">
        <v>77</v>
      </c>
      <c r="V9" s="144">
        <v>68</v>
      </c>
      <c r="W9" s="145">
        <v>4</v>
      </c>
      <c r="X9" s="145">
        <v>3</v>
      </c>
      <c r="Y9" s="146">
        <v>75</v>
      </c>
      <c r="Z9" s="144">
        <v>69</v>
      </c>
      <c r="AA9" s="145">
        <v>4</v>
      </c>
      <c r="AB9" s="145">
        <v>2</v>
      </c>
      <c r="AC9" s="146">
        <v>75</v>
      </c>
      <c r="AD9" s="144">
        <v>64</v>
      </c>
      <c r="AE9" s="145">
        <v>6</v>
      </c>
      <c r="AF9" s="145">
        <v>3</v>
      </c>
      <c r="AG9" s="146">
        <v>73</v>
      </c>
      <c r="AH9" s="144">
        <v>65</v>
      </c>
      <c r="AI9" s="145">
        <v>4</v>
      </c>
      <c r="AJ9" s="145">
        <v>3</v>
      </c>
      <c r="AK9" s="146">
        <v>72</v>
      </c>
      <c r="AL9" s="144">
        <v>55</v>
      </c>
      <c r="AM9" s="145">
        <v>6</v>
      </c>
      <c r="AN9" s="145">
        <v>2</v>
      </c>
      <c r="AO9" s="146">
        <v>63</v>
      </c>
      <c r="AP9" s="144">
        <v>56</v>
      </c>
      <c r="AQ9" s="145">
        <v>7</v>
      </c>
      <c r="AR9" s="145">
        <v>7</v>
      </c>
      <c r="AS9" s="146">
        <v>70</v>
      </c>
      <c r="AT9" s="144">
        <v>47</v>
      </c>
      <c r="AU9" s="145">
        <v>3</v>
      </c>
      <c r="AV9" s="145">
        <v>10</v>
      </c>
      <c r="AW9" s="146">
        <v>60</v>
      </c>
      <c r="AX9" s="144">
        <v>44</v>
      </c>
      <c r="AY9" s="145">
        <v>2</v>
      </c>
      <c r="AZ9" s="145">
        <v>11</v>
      </c>
      <c r="BA9" s="146">
        <v>57</v>
      </c>
      <c r="BB9" s="144">
        <v>42</v>
      </c>
      <c r="BC9" s="145">
        <v>3</v>
      </c>
      <c r="BD9" s="145">
        <v>12</v>
      </c>
      <c r="BE9" s="146">
        <v>57</v>
      </c>
      <c r="BF9" s="144">
        <v>46</v>
      </c>
      <c r="BG9" s="145">
        <v>0</v>
      </c>
      <c r="BH9" s="145">
        <v>9</v>
      </c>
      <c r="BI9" s="146">
        <v>55</v>
      </c>
      <c r="BJ9" s="144">
        <v>47</v>
      </c>
      <c r="BK9" s="145">
        <v>1</v>
      </c>
      <c r="BL9" s="145">
        <v>17</v>
      </c>
      <c r="BM9" s="146">
        <v>65</v>
      </c>
      <c r="BN9" s="144">
        <v>47</v>
      </c>
      <c r="BO9" s="145">
        <v>2</v>
      </c>
      <c r="BP9" s="145">
        <v>13</v>
      </c>
      <c r="BQ9" s="146">
        <v>62</v>
      </c>
      <c r="BR9" s="144">
        <v>50</v>
      </c>
      <c r="BS9" s="145">
        <v>2</v>
      </c>
      <c r="BT9" s="145">
        <v>9</v>
      </c>
      <c r="BU9" s="146">
        <v>61</v>
      </c>
      <c r="BV9" s="144">
        <v>51</v>
      </c>
      <c r="BW9" s="145">
        <v>1</v>
      </c>
      <c r="BX9" s="145">
        <v>10</v>
      </c>
      <c r="BY9" s="146">
        <v>62</v>
      </c>
    </row>
    <row r="10" spans="1:77" ht="12.75" customHeight="1" x14ac:dyDescent="0.25">
      <c r="A10" s="147" t="s">
        <v>9</v>
      </c>
      <c r="B10" s="140">
        <v>13431</v>
      </c>
      <c r="C10" s="141">
        <v>5265</v>
      </c>
      <c r="D10" s="141">
        <v>707</v>
      </c>
      <c r="E10" s="142">
        <v>10</v>
      </c>
      <c r="F10" s="142">
        <v>2</v>
      </c>
      <c r="G10" s="142">
        <v>672</v>
      </c>
      <c r="H10" s="143">
        <v>20087</v>
      </c>
      <c r="I10" s="144">
        <v>9915</v>
      </c>
      <c r="J10" s="144">
        <v>8718</v>
      </c>
      <c r="K10" s="145">
        <v>925</v>
      </c>
      <c r="L10" s="145">
        <v>543</v>
      </c>
      <c r="M10" s="146">
        <v>20101</v>
      </c>
      <c r="N10" s="144">
        <v>8609</v>
      </c>
      <c r="O10" s="145">
        <v>10289</v>
      </c>
      <c r="P10" s="145">
        <v>877</v>
      </c>
      <c r="Q10" s="146">
        <v>19775</v>
      </c>
      <c r="R10" s="144">
        <v>7057</v>
      </c>
      <c r="S10" s="145">
        <v>11363</v>
      </c>
      <c r="T10" s="145">
        <v>790</v>
      </c>
      <c r="U10" s="146">
        <v>19210</v>
      </c>
      <c r="V10" s="144">
        <v>6732</v>
      </c>
      <c r="W10" s="145">
        <v>11379</v>
      </c>
      <c r="X10" s="145">
        <v>778</v>
      </c>
      <c r="Y10" s="146">
        <v>18889</v>
      </c>
      <c r="Z10" s="144">
        <v>6599</v>
      </c>
      <c r="AA10" s="145">
        <v>11122</v>
      </c>
      <c r="AB10" s="145">
        <v>795</v>
      </c>
      <c r="AC10" s="146">
        <v>18516</v>
      </c>
      <c r="AD10" s="144">
        <v>6700</v>
      </c>
      <c r="AE10" s="145">
        <v>11293</v>
      </c>
      <c r="AF10" s="145">
        <v>765</v>
      </c>
      <c r="AG10" s="146">
        <v>18758</v>
      </c>
      <c r="AH10" s="144">
        <v>6777</v>
      </c>
      <c r="AI10" s="145">
        <v>11341</v>
      </c>
      <c r="AJ10" s="145">
        <v>853</v>
      </c>
      <c r="AK10" s="146">
        <v>18971</v>
      </c>
      <c r="AL10" s="144">
        <v>6666</v>
      </c>
      <c r="AM10" s="145">
        <v>11348</v>
      </c>
      <c r="AN10" s="145">
        <v>1004</v>
      </c>
      <c r="AO10" s="146">
        <v>19018</v>
      </c>
      <c r="AP10" s="144">
        <v>6430</v>
      </c>
      <c r="AQ10" s="145">
        <v>11246</v>
      </c>
      <c r="AR10" s="145">
        <v>987</v>
      </c>
      <c r="AS10" s="146">
        <v>18663</v>
      </c>
      <c r="AT10" s="144">
        <v>5964</v>
      </c>
      <c r="AU10" s="145">
        <v>10283</v>
      </c>
      <c r="AV10" s="145">
        <v>1765</v>
      </c>
      <c r="AW10" s="146">
        <v>18012</v>
      </c>
      <c r="AX10" s="144">
        <v>5677</v>
      </c>
      <c r="AY10" s="145">
        <v>9732</v>
      </c>
      <c r="AZ10" s="145">
        <v>1872</v>
      </c>
      <c r="BA10" s="146">
        <v>17281</v>
      </c>
      <c r="BB10" s="144">
        <v>5284</v>
      </c>
      <c r="BC10" s="145">
        <v>8909</v>
      </c>
      <c r="BD10" s="145">
        <v>2352</v>
      </c>
      <c r="BE10" s="146">
        <v>16545</v>
      </c>
      <c r="BF10" s="144">
        <v>5024</v>
      </c>
      <c r="BG10" s="145">
        <v>7597</v>
      </c>
      <c r="BH10" s="145">
        <v>3388</v>
      </c>
      <c r="BI10" s="146">
        <v>16009</v>
      </c>
      <c r="BJ10" s="144">
        <v>4578</v>
      </c>
      <c r="BK10" s="145">
        <v>6182</v>
      </c>
      <c r="BL10" s="145">
        <v>4463</v>
      </c>
      <c r="BM10" s="146">
        <v>15223</v>
      </c>
      <c r="BN10" s="144">
        <v>4462</v>
      </c>
      <c r="BO10" s="145">
        <v>5786</v>
      </c>
      <c r="BP10" s="145">
        <v>4600</v>
      </c>
      <c r="BQ10" s="146">
        <v>14848</v>
      </c>
      <c r="BR10" s="144">
        <v>4496</v>
      </c>
      <c r="BS10" s="145">
        <v>5830</v>
      </c>
      <c r="BT10" s="145">
        <v>4312</v>
      </c>
      <c r="BU10" s="146">
        <v>14638</v>
      </c>
      <c r="BV10" s="144">
        <v>4520</v>
      </c>
      <c r="BW10" s="145">
        <v>5808</v>
      </c>
      <c r="BX10" s="145">
        <v>3902</v>
      </c>
      <c r="BY10" s="146">
        <v>14230</v>
      </c>
    </row>
    <row r="11" spans="1:77" ht="12.75" customHeight="1" x14ac:dyDescent="0.25">
      <c r="A11" s="147" t="s">
        <v>10</v>
      </c>
      <c r="B11" s="140">
        <v>4</v>
      </c>
      <c r="C11" s="141">
        <v>25</v>
      </c>
      <c r="D11" s="141">
        <v>1041</v>
      </c>
      <c r="E11" s="142">
        <v>1</v>
      </c>
      <c r="F11" s="142">
        <v>2</v>
      </c>
      <c r="G11" s="142">
        <v>117</v>
      </c>
      <c r="H11" s="143">
        <v>1190</v>
      </c>
      <c r="I11" s="144">
        <v>1</v>
      </c>
      <c r="J11" s="144">
        <v>11</v>
      </c>
      <c r="K11" s="145">
        <v>524</v>
      </c>
      <c r="L11" s="145">
        <v>132</v>
      </c>
      <c r="M11" s="146">
        <v>668</v>
      </c>
      <c r="N11" s="144">
        <v>0</v>
      </c>
      <c r="O11" s="145">
        <v>0</v>
      </c>
      <c r="P11" s="145">
        <v>99</v>
      </c>
      <c r="Q11" s="146">
        <v>99</v>
      </c>
      <c r="R11" s="144">
        <v>0</v>
      </c>
      <c r="S11" s="145">
        <v>2</v>
      </c>
      <c r="T11" s="145">
        <v>87</v>
      </c>
      <c r="U11" s="146">
        <v>89</v>
      </c>
      <c r="V11" s="144">
        <v>0</v>
      </c>
      <c r="W11" s="145">
        <v>0</v>
      </c>
      <c r="X11" s="145">
        <v>113</v>
      </c>
      <c r="Y11" s="146">
        <v>113</v>
      </c>
      <c r="Z11" s="144">
        <v>0</v>
      </c>
      <c r="AA11" s="145">
        <v>1</v>
      </c>
      <c r="AB11" s="145">
        <v>71</v>
      </c>
      <c r="AC11" s="146">
        <v>72</v>
      </c>
      <c r="AD11" s="144">
        <v>0</v>
      </c>
      <c r="AE11" s="145">
        <v>0</v>
      </c>
      <c r="AF11" s="145">
        <v>67</v>
      </c>
      <c r="AG11" s="146">
        <v>67</v>
      </c>
      <c r="AH11" s="144">
        <v>0</v>
      </c>
      <c r="AI11" s="145">
        <v>0</v>
      </c>
      <c r="AJ11" s="145">
        <v>109</v>
      </c>
      <c r="AK11" s="146">
        <v>109</v>
      </c>
      <c r="AL11" s="144">
        <v>0</v>
      </c>
      <c r="AM11" s="145">
        <v>0</v>
      </c>
      <c r="AN11" s="145">
        <v>115</v>
      </c>
      <c r="AO11" s="146">
        <v>115</v>
      </c>
      <c r="AP11" s="144">
        <v>0</v>
      </c>
      <c r="AQ11" s="145">
        <v>0</v>
      </c>
      <c r="AR11" s="145">
        <v>134</v>
      </c>
      <c r="AS11" s="146">
        <v>134</v>
      </c>
      <c r="AT11" s="144">
        <v>0</v>
      </c>
      <c r="AU11" s="145">
        <v>0</v>
      </c>
      <c r="AV11" s="145">
        <v>89</v>
      </c>
      <c r="AW11" s="146">
        <v>89</v>
      </c>
      <c r="AX11" s="144">
        <v>0</v>
      </c>
      <c r="AY11" s="145">
        <v>0</v>
      </c>
      <c r="AZ11" s="145">
        <v>140</v>
      </c>
      <c r="BA11" s="146">
        <v>140</v>
      </c>
      <c r="BB11" s="144">
        <v>0</v>
      </c>
      <c r="BC11" s="145">
        <v>0</v>
      </c>
      <c r="BD11" s="145">
        <v>148</v>
      </c>
      <c r="BE11" s="146">
        <v>148</v>
      </c>
      <c r="BF11" s="144">
        <v>0</v>
      </c>
      <c r="BG11" s="145">
        <v>0</v>
      </c>
      <c r="BH11" s="145">
        <v>219</v>
      </c>
      <c r="BI11" s="146">
        <v>219</v>
      </c>
      <c r="BJ11" s="144">
        <v>0</v>
      </c>
      <c r="BK11" s="145">
        <v>0</v>
      </c>
      <c r="BL11" s="145">
        <v>245</v>
      </c>
      <c r="BM11" s="146">
        <v>245</v>
      </c>
      <c r="BN11" s="144">
        <v>0</v>
      </c>
      <c r="BO11" s="145">
        <v>0</v>
      </c>
      <c r="BP11" s="145">
        <v>214</v>
      </c>
      <c r="BQ11" s="146">
        <v>214</v>
      </c>
      <c r="BR11" s="144">
        <v>0</v>
      </c>
      <c r="BS11" s="145">
        <v>0</v>
      </c>
      <c r="BT11" s="145">
        <v>181</v>
      </c>
      <c r="BU11" s="146">
        <v>181</v>
      </c>
      <c r="BV11" s="144">
        <v>0</v>
      </c>
      <c r="BW11" s="145">
        <v>0</v>
      </c>
      <c r="BX11" s="145">
        <v>193</v>
      </c>
      <c r="BY11" s="146">
        <v>193</v>
      </c>
    </row>
    <row r="12" spans="1:77" ht="12.75" customHeight="1" x14ac:dyDescent="0.25">
      <c r="A12" s="149" t="s">
        <v>11</v>
      </c>
      <c r="B12" s="140">
        <v>0</v>
      </c>
      <c r="C12" s="141">
        <v>0</v>
      </c>
      <c r="D12" s="141">
        <v>54</v>
      </c>
      <c r="E12" s="142">
        <v>0</v>
      </c>
      <c r="F12" s="142">
        <v>0</v>
      </c>
      <c r="G12" s="142">
        <v>8</v>
      </c>
      <c r="H12" s="143">
        <v>62</v>
      </c>
      <c r="I12" s="144">
        <v>0</v>
      </c>
      <c r="J12" s="144">
        <v>1</v>
      </c>
      <c r="K12" s="145">
        <v>74</v>
      </c>
      <c r="L12" s="145">
        <v>6</v>
      </c>
      <c r="M12" s="146">
        <v>81</v>
      </c>
      <c r="N12" s="144">
        <v>0</v>
      </c>
      <c r="O12" s="145">
        <v>0</v>
      </c>
      <c r="P12" s="145">
        <v>83</v>
      </c>
      <c r="Q12" s="146">
        <v>83</v>
      </c>
      <c r="R12" s="144">
        <v>0</v>
      </c>
      <c r="S12" s="145">
        <v>1</v>
      </c>
      <c r="T12" s="145">
        <v>47</v>
      </c>
      <c r="U12" s="146">
        <v>48</v>
      </c>
      <c r="V12" s="144">
        <v>0</v>
      </c>
      <c r="W12" s="145">
        <v>1</v>
      </c>
      <c r="X12" s="145">
        <v>43</v>
      </c>
      <c r="Y12" s="146">
        <v>44</v>
      </c>
      <c r="Z12" s="144">
        <v>0</v>
      </c>
      <c r="AA12" s="145">
        <v>0</v>
      </c>
      <c r="AB12" s="145">
        <v>17</v>
      </c>
      <c r="AC12" s="146">
        <v>17</v>
      </c>
      <c r="AD12" s="144">
        <v>0</v>
      </c>
      <c r="AE12" s="145">
        <v>0</v>
      </c>
      <c r="AF12" s="145">
        <v>28</v>
      </c>
      <c r="AG12" s="146">
        <v>28</v>
      </c>
      <c r="AH12" s="144">
        <v>0</v>
      </c>
      <c r="AI12" s="145">
        <v>0</v>
      </c>
      <c r="AJ12" s="145">
        <v>49</v>
      </c>
      <c r="AK12" s="146">
        <v>49</v>
      </c>
      <c r="AL12" s="144">
        <v>0</v>
      </c>
      <c r="AM12" s="145">
        <v>0</v>
      </c>
      <c r="AN12" s="145">
        <v>56</v>
      </c>
      <c r="AO12" s="146">
        <v>56</v>
      </c>
      <c r="AP12" s="144">
        <v>0</v>
      </c>
      <c r="AQ12" s="145">
        <v>0</v>
      </c>
      <c r="AR12" s="145">
        <v>61</v>
      </c>
      <c r="AS12" s="146">
        <v>61</v>
      </c>
      <c r="AT12" s="144">
        <v>0</v>
      </c>
      <c r="AU12" s="145">
        <v>0</v>
      </c>
      <c r="AV12" s="145">
        <v>91</v>
      </c>
      <c r="AW12" s="146">
        <v>91</v>
      </c>
      <c r="AX12" s="144">
        <v>0</v>
      </c>
      <c r="AY12" s="145">
        <v>1</v>
      </c>
      <c r="AZ12" s="145">
        <v>81</v>
      </c>
      <c r="BA12" s="146">
        <v>82</v>
      </c>
      <c r="BB12" s="144">
        <v>0</v>
      </c>
      <c r="BC12" s="145">
        <v>0</v>
      </c>
      <c r="BD12" s="145">
        <v>102</v>
      </c>
      <c r="BE12" s="146">
        <v>102</v>
      </c>
      <c r="BF12" s="144">
        <v>0</v>
      </c>
      <c r="BG12" s="145">
        <v>0</v>
      </c>
      <c r="BH12" s="145">
        <v>108</v>
      </c>
      <c r="BI12" s="146">
        <v>108</v>
      </c>
      <c r="BJ12" s="144">
        <v>0</v>
      </c>
      <c r="BK12" s="145">
        <v>0</v>
      </c>
      <c r="BL12" s="145">
        <v>102</v>
      </c>
      <c r="BM12" s="146">
        <v>102</v>
      </c>
      <c r="BN12" s="144">
        <v>0</v>
      </c>
      <c r="BO12" s="145">
        <v>0</v>
      </c>
      <c r="BP12" s="145">
        <v>118</v>
      </c>
      <c r="BQ12" s="146">
        <v>118</v>
      </c>
      <c r="BR12" s="144">
        <v>0</v>
      </c>
      <c r="BS12" s="145">
        <v>0</v>
      </c>
      <c r="BT12" s="145">
        <v>107</v>
      </c>
      <c r="BU12" s="146">
        <v>107</v>
      </c>
      <c r="BV12" s="144">
        <v>0</v>
      </c>
      <c r="BW12" s="145">
        <v>0</v>
      </c>
      <c r="BX12" s="145">
        <v>115</v>
      </c>
      <c r="BY12" s="146">
        <v>115</v>
      </c>
    </row>
    <row r="13" spans="1:77" s="155" customFormat="1" ht="12.75" customHeight="1" x14ac:dyDescent="0.25">
      <c r="A13" s="150" t="s">
        <v>12</v>
      </c>
      <c r="B13" s="151">
        <v>56745</v>
      </c>
      <c r="C13" s="152">
        <v>22276</v>
      </c>
      <c r="D13" s="152">
        <v>4563</v>
      </c>
      <c r="E13" s="153">
        <v>30</v>
      </c>
      <c r="F13" s="153">
        <v>18</v>
      </c>
      <c r="G13" s="153">
        <v>4917</v>
      </c>
      <c r="H13" s="154">
        <v>88549</v>
      </c>
      <c r="I13" s="151">
        <v>48394</v>
      </c>
      <c r="J13" s="151">
        <v>31115</v>
      </c>
      <c r="K13" s="152">
        <v>4864</v>
      </c>
      <c r="L13" s="152">
        <v>4691</v>
      </c>
      <c r="M13" s="154">
        <v>89064</v>
      </c>
      <c r="N13" s="151">
        <v>45646</v>
      </c>
      <c r="O13" s="152">
        <v>34458</v>
      </c>
      <c r="P13" s="152">
        <v>4640</v>
      </c>
      <c r="Q13" s="154">
        <v>84744</v>
      </c>
      <c r="R13" s="151">
        <v>41328</v>
      </c>
      <c r="S13" s="152">
        <v>36971</v>
      </c>
      <c r="T13" s="152">
        <v>4376</v>
      </c>
      <c r="U13" s="154">
        <v>82675</v>
      </c>
      <c r="V13" s="151">
        <v>39796</v>
      </c>
      <c r="W13" s="152">
        <v>36527</v>
      </c>
      <c r="X13" s="152">
        <v>4687</v>
      </c>
      <c r="Y13" s="154">
        <v>81010</v>
      </c>
      <c r="Z13" s="151">
        <v>39042</v>
      </c>
      <c r="AA13" s="152">
        <v>35820</v>
      </c>
      <c r="AB13" s="152">
        <v>4810</v>
      </c>
      <c r="AC13" s="154">
        <v>79672</v>
      </c>
      <c r="AD13" s="151">
        <v>39289</v>
      </c>
      <c r="AE13" s="152">
        <v>35160</v>
      </c>
      <c r="AF13" s="152">
        <v>4697</v>
      </c>
      <c r="AG13" s="154">
        <v>79146</v>
      </c>
      <c r="AH13" s="151">
        <v>39042</v>
      </c>
      <c r="AI13" s="152">
        <v>34616</v>
      </c>
      <c r="AJ13" s="152">
        <v>5168</v>
      </c>
      <c r="AK13" s="154">
        <v>78826</v>
      </c>
      <c r="AL13" s="151">
        <v>38336</v>
      </c>
      <c r="AM13" s="152">
        <v>34406</v>
      </c>
      <c r="AN13" s="152">
        <v>5366</v>
      </c>
      <c r="AO13" s="154">
        <v>78108</v>
      </c>
      <c r="AP13" s="151">
        <v>37035</v>
      </c>
      <c r="AQ13" s="152">
        <v>34052</v>
      </c>
      <c r="AR13" s="152">
        <v>5643</v>
      </c>
      <c r="AS13" s="154">
        <v>76730</v>
      </c>
      <c r="AT13" s="151">
        <v>34601</v>
      </c>
      <c r="AU13" s="152">
        <v>31404</v>
      </c>
      <c r="AV13" s="152">
        <v>9341</v>
      </c>
      <c r="AW13" s="154">
        <v>75346</v>
      </c>
      <c r="AX13" s="151">
        <v>33655</v>
      </c>
      <c r="AY13" s="152">
        <v>31058</v>
      </c>
      <c r="AZ13" s="152">
        <v>9154</v>
      </c>
      <c r="BA13" s="154">
        <v>73867</v>
      </c>
      <c r="BB13" s="151">
        <v>32781</v>
      </c>
      <c r="BC13" s="152">
        <v>29904</v>
      </c>
      <c r="BD13" s="152">
        <v>10114</v>
      </c>
      <c r="BE13" s="154">
        <v>72799</v>
      </c>
      <c r="BF13" s="151">
        <v>32526</v>
      </c>
      <c r="BG13" s="152">
        <v>27880</v>
      </c>
      <c r="BH13" s="152">
        <v>12162</v>
      </c>
      <c r="BI13" s="154">
        <v>72568</v>
      </c>
      <c r="BJ13" s="151">
        <v>31607</v>
      </c>
      <c r="BK13" s="152">
        <v>24844</v>
      </c>
      <c r="BL13" s="152">
        <v>16370</v>
      </c>
      <c r="BM13" s="154">
        <v>72821</v>
      </c>
      <c r="BN13" s="151">
        <v>31024</v>
      </c>
      <c r="BO13" s="152">
        <v>24042</v>
      </c>
      <c r="BP13" s="152">
        <v>18178</v>
      </c>
      <c r="BQ13" s="154">
        <v>73244</v>
      </c>
      <c r="BR13" s="151">
        <v>30926</v>
      </c>
      <c r="BS13" s="152">
        <v>24658</v>
      </c>
      <c r="BT13" s="152">
        <v>17077</v>
      </c>
      <c r="BU13" s="154">
        <v>72661</v>
      </c>
      <c r="BV13" s="151">
        <v>30617</v>
      </c>
      <c r="BW13" s="152">
        <v>25054</v>
      </c>
      <c r="BX13" s="152">
        <v>16383</v>
      </c>
      <c r="BY13" s="154">
        <v>72054</v>
      </c>
    </row>
    <row r="14" spans="1:77" ht="12.75" customHeight="1" x14ac:dyDescent="0.25">
      <c r="A14" s="147" t="s">
        <v>13</v>
      </c>
      <c r="B14" s="140">
        <v>25515</v>
      </c>
      <c r="C14" s="141">
        <v>11316</v>
      </c>
      <c r="D14" s="141">
        <v>8588</v>
      </c>
      <c r="E14" s="142">
        <v>51</v>
      </c>
      <c r="F14" s="142">
        <v>34</v>
      </c>
      <c r="G14" s="142">
        <v>1399</v>
      </c>
      <c r="H14" s="143">
        <v>46903</v>
      </c>
      <c r="I14" s="144">
        <v>24524</v>
      </c>
      <c r="J14" s="144">
        <v>12705</v>
      </c>
      <c r="K14" s="145">
        <v>11126</v>
      </c>
      <c r="L14" s="145">
        <v>978</v>
      </c>
      <c r="M14" s="146">
        <v>49333</v>
      </c>
      <c r="N14" s="144">
        <v>15434</v>
      </c>
      <c r="O14" s="145">
        <v>15547</v>
      </c>
      <c r="P14" s="145">
        <v>11725</v>
      </c>
      <c r="Q14" s="146">
        <v>42706</v>
      </c>
      <c r="R14" s="144">
        <v>13359</v>
      </c>
      <c r="S14" s="145">
        <v>16894</v>
      </c>
      <c r="T14" s="145">
        <v>12087</v>
      </c>
      <c r="U14" s="146">
        <v>42340</v>
      </c>
      <c r="V14" s="144">
        <v>12721</v>
      </c>
      <c r="W14" s="145">
        <v>17014</v>
      </c>
      <c r="X14" s="145">
        <v>12628</v>
      </c>
      <c r="Y14" s="146">
        <v>42363</v>
      </c>
      <c r="Z14" s="144">
        <v>12438</v>
      </c>
      <c r="AA14" s="145">
        <v>17059</v>
      </c>
      <c r="AB14" s="145">
        <v>11415</v>
      </c>
      <c r="AC14" s="146">
        <v>40912</v>
      </c>
      <c r="AD14" s="144">
        <v>12527</v>
      </c>
      <c r="AE14" s="145">
        <v>17404</v>
      </c>
      <c r="AF14" s="145">
        <v>10328</v>
      </c>
      <c r="AG14" s="146">
        <v>40259</v>
      </c>
      <c r="AH14" s="144">
        <v>12464</v>
      </c>
      <c r="AI14" s="145">
        <v>17322</v>
      </c>
      <c r="AJ14" s="145">
        <v>10456</v>
      </c>
      <c r="AK14" s="146">
        <v>40242</v>
      </c>
      <c r="AL14" s="144">
        <v>12385</v>
      </c>
      <c r="AM14" s="145">
        <v>16863</v>
      </c>
      <c r="AN14" s="145">
        <v>11382</v>
      </c>
      <c r="AO14" s="146">
        <v>40630</v>
      </c>
      <c r="AP14" s="144">
        <v>12210</v>
      </c>
      <c r="AQ14" s="145">
        <v>16653</v>
      </c>
      <c r="AR14" s="145">
        <v>11506</v>
      </c>
      <c r="AS14" s="146">
        <v>40369</v>
      </c>
      <c r="AT14" s="144">
        <v>11730</v>
      </c>
      <c r="AU14" s="145">
        <v>15609</v>
      </c>
      <c r="AV14" s="145">
        <v>12660</v>
      </c>
      <c r="AW14" s="146">
        <v>39999</v>
      </c>
      <c r="AX14" s="144">
        <v>11467</v>
      </c>
      <c r="AY14" s="145">
        <v>15129</v>
      </c>
      <c r="AZ14" s="145">
        <v>12977</v>
      </c>
      <c r="BA14" s="146">
        <v>39573</v>
      </c>
      <c r="BB14" s="144">
        <v>11192</v>
      </c>
      <c r="BC14" s="145">
        <v>14836</v>
      </c>
      <c r="BD14" s="145">
        <v>13158</v>
      </c>
      <c r="BE14" s="146">
        <v>39186</v>
      </c>
      <c r="BF14" s="144">
        <v>10869</v>
      </c>
      <c r="BG14" s="145">
        <v>14440</v>
      </c>
      <c r="BH14" s="145">
        <v>13050</v>
      </c>
      <c r="BI14" s="146">
        <v>38359</v>
      </c>
      <c r="BJ14" s="144">
        <v>10714</v>
      </c>
      <c r="BK14" s="145">
        <v>14419</v>
      </c>
      <c r="BL14" s="145">
        <v>12972</v>
      </c>
      <c r="BM14" s="146">
        <v>38105</v>
      </c>
      <c r="BN14" s="144">
        <v>10465</v>
      </c>
      <c r="BO14" s="145">
        <v>14326</v>
      </c>
      <c r="BP14" s="145">
        <v>12796</v>
      </c>
      <c r="BQ14" s="146">
        <v>37587</v>
      </c>
      <c r="BR14" s="144">
        <v>10200</v>
      </c>
      <c r="BS14" s="145">
        <v>14298</v>
      </c>
      <c r="BT14" s="145">
        <v>12352</v>
      </c>
      <c r="BU14" s="146">
        <v>36850</v>
      </c>
      <c r="BV14" s="144">
        <v>10038</v>
      </c>
      <c r="BW14" s="145">
        <v>14058</v>
      </c>
      <c r="BX14" s="145">
        <v>12790</v>
      </c>
      <c r="BY14" s="146">
        <v>36886</v>
      </c>
    </row>
    <row r="15" spans="1:77" ht="12.75" customHeight="1" x14ac:dyDescent="0.25">
      <c r="A15" s="156" t="s">
        <v>14</v>
      </c>
      <c r="B15" s="140">
        <v>4460</v>
      </c>
      <c r="C15" s="141">
        <v>865</v>
      </c>
      <c r="D15" s="141">
        <v>1293</v>
      </c>
      <c r="E15" s="142">
        <v>1</v>
      </c>
      <c r="F15" s="142">
        <v>0</v>
      </c>
      <c r="G15" s="142">
        <v>105</v>
      </c>
      <c r="H15" s="143">
        <v>6724</v>
      </c>
      <c r="I15" s="144">
        <v>4011</v>
      </c>
      <c r="J15" s="144">
        <v>924</v>
      </c>
      <c r="K15" s="145">
        <v>1513</v>
      </c>
      <c r="L15" s="145">
        <v>48</v>
      </c>
      <c r="M15" s="146">
        <v>6496</v>
      </c>
      <c r="N15" s="144">
        <v>3668</v>
      </c>
      <c r="O15" s="145">
        <v>1004</v>
      </c>
      <c r="P15" s="145">
        <v>1750</v>
      </c>
      <c r="Q15" s="146">
        <v>6422</v>
      </c>
      <c r="R15" s="144">
        <v>3265</v>
      </c>
      <c r="S15" s="145">
        <v>1101</v>
      </c>
      <c r="T15" s="145">
        <v>1909</v>
      </c>
      <c r="U15" s="146">
        <v>6275</v>
      </c>
      <c r="V15" s="144">
        <v>3134</v>
      </c>
      <c r="W15" s="145">
        <v>1097</v>
      </c>
      <c r="X15" s="145">
        <v>2056</v>
      </c>
      <c r="Y15" s="146">
        <v>6287</v>
      </c>
      <c r="Z15" s="144">
        <v>3074</v>
      </c>
      <c r="AA15" s="145">
        <v>1163</v>
      </c>
      <c r="AB15" s="145">
        <v>2059</v>
      </c>
      <c r="AC15" s="146">
        <v>6296</v>
      </c>
      <c r="AD15" s="144">
        <v>3147</v>
      </c>
      <c r="AE15" s="145">
        <v>1185</v>
      </c>
      <c r="AF15" s="145">
        <v>1975</v>
      </c>
      <c r="AG15" s="146">
        <v>6307</v>
      </c>
      <c r="AH15" s="144">
        <v>3124</v>
      </c>
      <c r="AI15" s="145">
        <v>1221</v>
      </c>
      <c r="AJ15" s="145">
        <v>2065</v>
      </c>
      <c r="AK15" s="146">
        <v>6410</v>
      </c>
      <c r="AL15" s="144">
        <v>3098</v>
      </c>
      <c r="AM15" s="145">
        <v>1191</v>
      </c>
      <c r="AN15" s="145">
        <v>2057</v>
      </c>
      <c r="AO15" s="146">
        <v>6346</v>
      </c>
      <c r="AP15" s="144">
        <v>3085</v>
      </c>
      <c r="AQ15" s="145">
        <v>1156</v>
      </c>
      <c r="AR15" s="145">
        <v>1873</v>
      </c>
      <c r="AS15" s="146">
        <v>6114</v>
      </c>
      <c r="AT15" s="144">
        <v>2856</v>
      </c>
      <c r="AU15" s="145">
        <v>997</v>
      </c>
      <c r="AV15" s="145">
        <v>2153</v>
      </c>
      <c r="AW15" s="146">
        <v>6006</v>
      </c>
      <c r="AX15" s="144">
        <v>2732</v>
      </c>
      <c r="AY15" s="145">
        <v>990</v>
      </c>
      <c r="AZ15" s="145">
        <v>2115</v>
      </c>
      <c r="BA15" s="146">
        <v>5837</v>
      </c>
      <c r="BB15" s="144">
        <v>2646</v>
      </c>
      <c r="BC15" s="145">
        <v>1005</v>
      </c>
      <c r="BD15" s="145">
        <v>2171</v>
      </c>
      <c r="BE15" s="146">
        <v>5822</v>
      </c>
      <c r="BF15" s="144">
        <v>2632</v>
      </c>
      <c r="BG15" s="145">
        <v>983</v>
      </c>
      <c r="BH15" s="145">
        <v>2145</v>
      </c>
      <c r="BI15" s="146">
        <v>5760</v>
      </c>
      <c r="BJ15" s="144">
        <v>2571</v>
      </c>
      <c r="BK15" s="145">
        <v>981</v>
      </c>
      <c r="BL15" s="145">
        <v>2363</v>
      </c>
      <c r="BM15" s="146">
        <v>5915</v>
      </c>
      <c r="BN15" s="144">
        <v>2517</v>
      </c>
      <c r="BO15" s="145">
        <v>941</v>
      </c>
      <c r="BP15" s="145">
        <v>2479</v>
      </c>
      <c r="BQ15" s="146">
        <v>5937</v>
      </c>
      <c r="BR15" s="144">
        <v>2477</v>
      </c>
      <c r="BS15" s="145">
        <v>1036</v>
      </c>
      <c r="BT15" s="145">
        <v>2334</v>
      </c>
      <c r="BU15" s="146">
        <v>5847</v>
      </c>
      <c r="BV15" s="144">
        <v>2504</v>
      </c>
      <c r="BW15" s="145">
        <v>1118</v>
      </c>
      <c r="BX15" s="145">
        <v>2341</v>
      </c>
      <c r="BY15" s="146">
        <v>5963</v>
      </c>
    </row>
    <row r="16" spans="1:77" ht="12.75" customHeight="1" x14ac:dyDescent="0.25">
      <c r="A16" s="147" t="s">
        <v>15</v>
      </c>
      <c r="B16" s="140">
        <v>5236</v>
      </c>
      <c r="C16" s="141">
        <v>2046</v>
      </c>
      <c r="D16" s="141">
        <v>7632</v>
      </c>
      <c r="E16" s="142">
        <v>3</v>
      </c>
      <c r="F16" s="142">
        <v>17</v>
      </c>
      <c r="G16" s="142">
        <v>6287</v>
      </c>
      <c r="H16" s="143">
        <v>21221</v>
      </c>
      <c r="I16" s="144">
        <v>4932</v>
      </c>
      <c r="J16" s="144">
        <v>1937</v>
      </c>
      <c r="K16" s="145">
        <v>8041</v>
      </c>
      <c r="L16" s="145">
        <v>6309</v>
      </c>
      <c r="M16" s="146">
        <v>21219</v>
      </c>
      <c r="N16" s="144">
        <v>4657</v>
      </c>
      <c r="O16" s="145">
        <v>1954</v>
      </c>
      <c r="P16" s="145">
        <v>5225</v>
      </c>
      <c r="Q16" s="146">
        <v>11836</v>
      </c>
      <c r="R16" s="144">
        <v>4450</v>
      </c>
      <c r="S16" s="145">
        <v>1809</v>
      </c>
      <c r="T16" s="145">
        <v>3502</v>
      </c>
      <c r="U16" s="146">
        <v>9761</v>
      </c>
      <c r="V16" s="144">
        <v>4196</v>
      </c>
      <c r="W16" s="145">
        <v>1722</v>
      </c>
      <c r="X16" s="145">
        <v>2938</v>
      </c>
      <c r="Y16" s="146">
        <v>8856</v>
      </c>
      <c r="Z16" s="144">
        <v>4207</v>
      </c>
      <c r="AA16" s="145">
        <v>1757</v>
      </c>
      <c r="AB16" s="145">
        <v>2530</v>
      </c>
      <c r="AC16" s="146">
        <v>8494</v>
      </c>
      <c r="AD16" s="144">
        <v>4212</v>
      </c>
      <c r="AE16" s="145">
        <v>1822</v>
      </c>
      <c r="AF16" s="145">
        <v>2462</v>
      </c>
      <c r="AG16" s="146">
        <v>8496</v>
      </c>
      <c r="AH16" s="144">
        <v>4165</v>
      </c>
      <c r="AI16" s="145">
        <v>1759</v>
      </c>
      <c r="AJ16" s="145">
        <v>2487</v>
      </c>
      <c r="AK16" s="146">
        <v>8411</v>
      </c>
      <c r="AL16" s="144">
        <v>4107</v>
      </c>
      <c r="AM16" s="145">
        <v>1709</v>
      </c>
      <c r="AN16" s="145">
        <v>2488</v>
      </c>
      <c r="AO16" s="146">
        <v>8304</v>
      </c>
      <c r="AP16" s="144">
        <v>3926</v>
      </c>
      <c r="AQ16" s="145">
        <v>1704</v>
      </c>
      <c r="AR16" s="145">
        <v>2549</v>
      </c>
      <c r="AS16" s="146">
        <v>8179</v>
      </c>
      <c r="AT16" s="144">
        <v>3667</v>
      </c>
      <c r="AU16" s="145">
        <v>1514</v>
      </c>
      <c r="AV16" s="145">
        <v>2917</v>
      </c>
      <c r="AW16" s="146">
        <v>8098</v>
      </c>
      <c r="AX16" s="144">
        <v>3553</v>
      </c>
      <c r="AY16" s="145">
        <v>1547</v>
      </c>
      <c r="AZ16" s="145">
        <v>2804</v>
      </c>
      <c r="BA16" s="146">
        <v>7904</v>
      </c>
      <c r="BB16" s="144">
        <v>3512</v>
      </c>
      <c r="BC16" s="145">
        <v>1453</v>
      </c>
      <c r="BD16" s="145">
        <v>2726</v>
      </c>
      <c r="BE16" s="146">
        <v>7691</v>
      </c>
      <c r="BF16" s="144">
        <v>3479</v>
      </c>
      <c r="BG16" s="145">
        <v>1448</v>
      </c>
      <c r="BH16" s="145">
        <v>2656</v>
      </c>
      <c r="BI16" s="146">
        <v>7583</v>
      </c>
      <c r="BJ16" s="144">
        <v>3479</v>
      </c>
      <c r="BK16" s="145">
        <v>1429</v>
      </c>
      <c r="BL16" s="145">
        <v>2620</v>
      </c>
      <c r="BM16" s="146">
        <v>7528</v>
      </c>
      <c r="BN16" s="144">
        <v>3439</v>
      </c>
      <c r="BO16" s="145">
        <v>1446</v>
      </c>
      <c r="BP16" s="145">
        <v>2578</v>
      </c>
      <c r="BQ16" s="146">
        <v>7463</v>
      </c>
      <c r="BR16" s="144">
        <v>3503</v>
      </c>
      <c r="BS16" s="145">
        <v>1419</v>
      </c>
      <c r="BT16" s="145">
        <v>2464</v>
      </c>
      <c r="BU16" s="146">
        <v>7386</v>
      </c>
      <c r="BV16" s="144">
        <v>3334</v>
      </c>
      <c r="BW16" s="145">
        <v>1456</v>
      </c>
      <c r="BX16" s="145">
        <v>2418</v>
      </c>
      <c r="BY16" s="146">
        <v>7208</v>
      </c>
    </row>
    <row r="17" spans="1:77" ht="12.75" customHeight="1" x14ac:dyDescent="0.25">
      <c r="A17" s="147" t="s">
        <v>16</v>
      </c>
      <c r="B17" s="140">
        <v>11459</v>
      </c>
      <c r="C17" s="141">
        <v>6061</v>
      </c>
      <c r="D17" s="141">
        <v>9520</v>
      </c>
      <c r="E17" s="142">
        <v>13</v>
      </c>
      <c r="F17" s="142">
        <v>26</v>
      </c>
      <c r="G17" s="142">
        <v>2426</v>
      </c>
      <c r="H17" s="143">
        <v>29505</v>
      </c>
      <c r="I17" s="144">
        <v>10925</v>
      </c>
      <c r="J17" s="144">
        <v>6188</v>
      </c>
      <c r="K17" s="145">
        <v>12130</v>
      </c>
      <c r="L17" s="145">
        <v>1989</v>
      </c>
      <c r="M17" s="146">
        <v>31232</v>
      </c>
      <c r="N17" s="144">
        <v>10717</v>
      </c>
      <c r="O17" s="145">
        <v>6440</v>
      </c>
      <c r="P17" s="145">
        <v>9820</v>
      </c>
      <c r="Q17" s="146">
        <v>26977</v>
      </c>
      <c r="R17" s="144">
        <v>10645</v>
      </c>
      <c r="S17" s="145">
        <v>6480</v>
      </c>
      <c r="T17" s="145">
        <v>8657</v>
      </c>
      <c r="U17" s="146">
        <v>25782</v>
      </c>
      <c r="V17" s="144">
        <v>10433</v>
      </c>
      <c r="W17" s="145">
        <v>6491</v>
      </c>
      <c r="X17" s="145">
        <v>8820</v>
      </c>
      <c r="Y17" s="146">
        <v>25744</v>
      </c>
      <c r="Z17" s="144">
        <v>10577</v>
      </c>
      <c r="AA17" s="145">
        <v>6790</v>
      </c>
      <c r="AB17" s="145">
        <v>8113</v>
      </c>
      <c r="AC17" s="146">
        <v>25480</v>
      </c>
      <c r="AD17" s="144">
        <v>10586</v>
      </c>
      <c r="AE17" s="145">
        <v>7103</v>
      </c>
      <c r="AF17" s="145">
        <v>7438</v>
      </c>
      <c r="AG17" s="146">
        <v>25127</v>
      </c>
      <c r="AH17" s="144">
        <v>10688</v>
      </c>
      <c r="AI17" s="145">
        <v>7072</v>
      </c>
      <c r="AJ17" s="145">
        <v>7402</v>
      </c>
      <c r="AK17" s="146">
        <v>25162</v>
      </c>
      <c r="AL17" s="144">
        <v>10677</v>
      </c>
      <c r="AM17" s="145">
        <v>7150</v>
      </c>
      <c r="AN17" s="145">
        <v>7781</v>
      </c>
      <c r="AO17" s="146">
        <v>25608</v>
      </c>
      <c r="AP17" s="144">
        <v>10697</v>
      </c>
      <c r="AQ17" s="145">
        <v>7143</v>
      </c>
      <c r="AR17" s="145">
        <v>8099</v>
      </c>
      <c r="AS17" s="146">
        <v>25939</v>
      </c>
      <c r="AT17" s="144">
        <v>10467</v>
      </c>
      <c r="AU17" s="145">
        <v>6655</v>
      </c>
      <c r="AV17" s="145">
        <v>8911</v>
      </c>
      <c r="AW17" s="146">
        <v>26033</v>
      </c>
      <c r="AX17" s="144">
        <v>10411</v>
      </c>
      <c r="AY17" s="145">
        <v>6661</v>
      </c>
      <c r="AZ17" s="145">
        <v>9104</v>
      </c>
      <c r="BA17" s="146">
        <v>26176</v>
      </c>
      <c r="BB17" s="144">
        <v>10403</v>
      </c>
      <c r="BC17" s="145">
        <v>6652</v>
      </c>
      <c r="BD17" s="145">
        <v>9238</v>
      </c>
      <c r="BE17" s="146">
        <v>26293</v>
      </c>
      <c r="BF17" s="144">
        <v>10273</v>
      </c>
      <c r="BG17" s="145">
        <v>6605</v>
      </c>
      <c r="BH17" s="145">
        <v>9165</v>
      </c>
      <c r="BI17" s="146">
        <v>26043</v>
      </c>
      <c r="BJ17" s="144">
        <v>10269</v>
      </c>
      <c r="BK17" s="145">
        <v>6713</v>
      </c>
      <c r="BL17" s="145">
        <v>9316</v>
      </c>
      <c r="BM17" s="146">
        <v>26298</v>
      </c>
      <c r="BN17" s="144">
        <v>10248</v>
      </c>
      <c r="BO17" s="145">
        <v>6776</v>
      </c>
      <c r="BP17" s="145">
        <v>9319</v>
      </c>
      <c r="BQ17" s="146">
        <v>26343</v>
      </c>
      <c r="BR17" s="144">
        <v>10333</v>
      </c>
      <c r="BS17" s="145">
        <v>6998</v>
      </c>
      <c r="BT17" s="145">
        <v>8771</v>
      </c>
      <c r="BU17" s="146">
        <v>26102</v>
      </c>
      <c r="BV17" s="144">
        <v>10393</v>
      </c>
      <c r="BW17" s="145">
        <v>6982</v>
      </c>
      <c r="BX17" s="145">
        <v>8578</v>
      </c>
      <c r="BY17" s="146">
        <v>25953</v>
      </c>
    </row>
    <row r="18" spans="1:77" ht="12.75" customHeight="1" x14ac:dyDescent="0.25">
      <c r="A18" s="149" t="s">
        <v>17</v>
      </c>
      <c r="B18" s="140">
        <v>1308</v>
      </c>
      <c r="C18" s="141">
        <v>54</v>
      </c>
      <c r="D18" s="141">
        <v>110</v>
      </c>
      <c r="E18" s="142">
        <v>0</v>
      </c>
      <c r="F18" s="142">
        <v>0</v>
      </c>
      <c r="G18" s="142">
        <v>26</v>
      </c>
      <c r="H18" s="143">
        <v>1498</v>
      </c>
      <c r="I18" s="144">
        <v>1340</v>
      </c>
      <c r="J18" s="144">
        <v>53</v>
      </c>
      <c r="K18" s="145">
        <v>127</v>
      </c>
      <c r="L18" s="145">
        <v>24</v>
      </c>
      <c r="M18" s="146">
        <v>1544</v>
      </c>
      <c r="N18" s="144">
        <v>1335</v>
      </c>
      <c r="O18" s="145">
        <v>53</v>
      </c>
      <c r="P18" s="145">
        <v>121</v>
      </c>
      <c r="Q18" s="146">
        <v>1509</v>
      </c>
      <c r="R18" s="144">
        <v>1352</v>
      </c>
      <c r="S18" s="145">
        <v>52</v>
      </c>
      <c r="T18" s="145">
        <v>106</v>
      </c>
      <c r="U18" s="146">
        <v>1510</v>
      </c>
      <c r="V18" s="144">
        <v>1315</v>
      </c>
      <c r="W18" s="145">
        <v>51</v>
      </c>
      <c r="X18" s="145">
        <v>99</v>
      </c>
      <c r="Y18" s="146">
        <v>1465</v>
      </c>
      <c r="Z18" s="144">
        <v>1282</v>
      </c>
      <c r="AA18" s="145">
        <v>53</v>
      </c>
      <c r="AB18" s="145">
        <v>92</v>
      </c>
      <c r="AC18" s="146">
        <v>1427</v>
      </c>
      <c r="AD18" s="144">
        <v>1239</v>
      </c>
      <c r="AE18" s="145">
        <v>47</v>
      </c>
      <c r="AF18" s="145">
        <v>81</v>
      </c>
      <c r="AG18" s="146">
        <v>1367</v>
      </c>
      <c r="AH18" s="144">
        <v>1255</v>
      </c>
      <c r="AI18" s="145">
        <v>53</v>
      </c>
      <c r="AJ18" s="145">
        <v>99</v>
      </c>
      <c r="AK18" s="146">
        <v>1407</v>
      </c>
      <c r="AL18" s="144">
        <v>1246</v>
      </c>
      <c r="AM18" s="145">
        <v>56</v>
      </c>
      <c r="AN18" s="145">
        <v>103</v>
      </c>
      <c r="AO18" s="146">
        <v>1405</v>
      </c>
      <c r="AP18" s="144">
        <v>1266</v>
      </c>
      <c r="AQ18" s="145">
        <v>60</v>
      </c>
      <c r="AR18" s="145">
        <v>98</v>
      </c>
      <c r="AS18" s="146">
        <v>1424</v>
      </c>
      <c r="AT18" s="144">
        <v>1231</v>
      </c>
      <c r="AU18" s="145">
        <v>25</v>
      </c>
      <c r="AV18" s="145">
        <v>170</v>
      </c>
      <c r="AW18" s="146">
        <v>1426</v>
      </c>
      <c r="AX18" s="144">
        <v>1232</v>
      </c>
      <c r="AY18" s="145">
        <v>23</v>
      </c>
      <c r="AZ18" s="145">
        <v>171</v>
      </c>
      <c r="BA18" s="146">
        <v>1426</v>
      </c>
      <c r="BB18" s="144">
        <v>1239</v>
      </c>
      <c r="BC18" s="145">
        <v>28</v>
      </c>
      <c r="BD18" s="145">
        <v>183</v>
      </c>
      <c r="BE18" s="146">
        <v>1450</v>
      </c>
      <c r="BF18" s="144">
        <v>1266</v>
      </c>
      <c r="BG18" s="145">
        <v>35</v>
      </c>
      <c r="BH18" s="145">
        <v>169</v>
      </c>
      <c r="BI18" s="146">
        <v>1470</v>
      </c>
      <c r="BJ18" s="144">
        <v>1281</v>
      </c>
      <c r="BK18" s="145">
        <v>36</v>
      </c>
      <c r="BL18" s="145">
        <v>168</v>
      </c>
      <c r="BM18" s="146">
        <v>1485</v>
      </c>
      <c r="BN18" s="144">
        <v>1298</v>
      </c>
      <c r="BO18" s="145">
        <v>44</v>
      </c>
      <c r="BP18" s="145">
        <v>169</v>
      </c>
      <c r="BQ18" s="146">
        <v>1511</v>
      </c>
      <c r="BR18" s="144">
        <v>1305</v>
      </c>
      <c r="BS18" s="145">
        <v>47</v>
      </c>
      <c r="BT18" s="145">
        <v>203</v>
      </c>
      <c r="BU18" s="146">
        <v>1555</v>
      </c>
      <c r="BV18" s="144">
        <v>1322</v>
      </c>
      <c r="BW18" s="145">
        <v>53</v>
      </c>
      <c r="BX18" s="145">
        <v>205</v>
      </c>
      <c r="BY18" s="146">
        <v>1580</v>
      </c>
    </row>
    <row r="19" spans="1:77" s="155" customFormat="1" ht="12.75" customHeight="1" x14ac:dyDescent="0.25">
      <c r="A19" s="150" t="s">
        <v>18</v>
      </c>
      <c r="B19" s="151">
        <v>47978</v>
      </c>
      <c r="C19" s="152">
        <v>20342</v>
      </c>
      <c r="D19" s="152">
        <v>27143</v>
      </c>
      <c r="E19" s="153">
        <v>68</v>
      </c>
      <c r="F19" s="153">
        <v>77</v>
      </c>
      <c r="G19" s="153">
        <v>10243</v>
      </c>
      <c r="H19" s="154">
        <v>105851</v>
      </c>
      <c r="I19" s="151">
        <v>45732</v>
      </c>
      <c r="J19" s="151">
        <v>21807</v>
      </c>
      <c r="K19" s="152">
        <v>32937</v>
      </c>
      <c r="L19" s="152">
        <v>9348</v>
      </c>
      <c r="M19" s="154">
        <v>109824</v>
      </c>
      <c r="N19" s="151">
        <v>35811</v>
      </c>
      <c r="O19" s="152">
        <v>24998</v>
      </c>
      <c r="P19" s="152">
        <v>28641</v>
      </c>
      <c r="Q19" s="154">
        <v>89450</v>
      </c>
      <c r="R19" s="151">
        <v>33071</v>
      </c>
      <c r="S19" s="152">
        <v>26336</v>
      </c>
      <c r="T19" s="152">
        <v>26261</v>
      </c>
      <c r="U19" s="154">
        <v>85668</v>
      </c>
      <c r="V19" s="151">
        <v>31799</v>
      </c>
      <c r="W19" s="152">
        <v>26375</v>
      </c>
      <c r="X19" s="152">
        <v>26541</v>
      </c>
      <c r="Y19" s="154">
        <v>84715</v>
      </c>
      <c r="Z19" s="151">
        <v>31578</v>
      </c>
      <c r="AA19" s="152">
        <v>26822</v>
      </c>
      <c r="AB19" s="152">
        <v>24209</v>
      </c>
      <c r="AC19" s="154">
        <v>82609</v>
      </c>
      <c r="AD19" s="151">
        <v>31711</v>
      </c>
      <c r="AE19" s="152">
        <v>27561</v>
      </c>
      <c r="AF19" s="152">
        <v>22284</v>
      </c>
      <c r="AG19" s="154">
        <v>81556</v>
      </c>
      <c r="AH19" s="151">
        <v>31696</v>
      </c>
      <c r="AI19" s="152">
        <v>27427</v>
      </c>
      <c r="AJ19" s="152">
        <v>22509</v>
      </c>
      <c r="AK19" s="154">
        <v>81632</v>
      </c>
      <c r="AL19" s="151">
        <v>31513</v>
      </c>
      <c r="AM19" s="152">
        <v>26969</v>
      </c>
      <c r="AN19" s="152">
        <v>23811</v>
      </c>
      <c r="AO19" s="154">
        <v>82293</v>
      </c>
      <c r="AP19" s="151">
        <v>31184</v>
      </c>
      <c r="AQ19" s="152">
        <v>26716</v>
      </c>
      <c r="AR19" s="152">
        <v>24125</v>
      </c>
      <c r="AS19" s="154">
        <v>82025</v>
      </c>
      <c r="AT19" s="151">
        <v>29951</v>
      </c>
      <c r="AU19" s="152">
        <v>24800</v>
      </c>
      <c r="AV19" s="152">
        <v>26811</v>
      </c>
      <c r="AW19" s="154">
        <v>81562</v>
      </c>
      <c r="AX19" s="151">
        <v>29395</v>
      </c>
      <c r="AY19" s="152">
        <v>24350</v>
      </c>
      <c r="AZ19" s="152">
        <v>27171</v>
      </c>
      <c r="BA19" s="154">
        <v>80916</v>
      </c>
      <c r="BB19" s="151">
        <v>28992</v>
      </c>
      <c r="BC19" s="152">
        <v>23974</v>
      </c>
      <c r="BD19" s="152">
        <v>27476</v>
      </c>
      <c r="BE19" s="154">
        <v>80442</v>
      </c>
      <c r="BF19" s="151">
        <v>28519</v>
      </c>
      <c r="BG19" s="152">
        <v>23511</v>
      </c>
      <c r="BH19" s="152">
        <v>27185</v>
      </c>
      <c r="BI19" s="154">
        <v>79215</v>
      </c>
      <c r="BJ19" s="151">
        <v>28314</v>
      </c>
      <c r="BK19" s="152">
        <v>23578</v>
      </c>
      <c r="BL19" s="152">
        <v>27439</v>
      </c>
      <c r="BM19" s="154">
        <v>79331</v>
      </c>
      <c r="BN19" s="151">
        <v>27967</v>
      </c>
      <c r="BO19" s="152">
        <v>23533</v>
      </c>
      <c r="BP19" s="152">
        <v>27341</v>
      </c>
      <c r="BQ19" s="154">
        <v>78841</v>
      </c>
      <c r="BR19" s="151">
        <v>27818</v>
      </c>
      <c r="BS19" s="152">
        <v>23798</v>
      </c>
      <c r="BT19" s="152">
        <v>26124</v>
      </c>
      <c r="BU19" s="154">
        <v>77740</v>
      </c>
      <c r="BV19" s="151">
        <v>27591</v>
      </c>
      <c r="BW19" s="152">
        <v>23667</v>
      </c>
      <c r="BX19" s="152">
        <v>26332</v>
      </c>
      <c r="BY19" s="154">
        <v>77590</v>
      </c>
    </row>
    <row r="20" spans="1:77" ht="12.75" customHeight="1" x14ac:dyDescent="0.25">
      <c r="A20" s="147" t="s">
        <v>19</v>
      </c>
      <c r="B20" s="140">
        <v>19342</v>
      </c>
      <c r="C20" s="141">
        <v>3724</v>
      </c>
      <c r="D20" s="141">
        <v>9516</v>
      </c>
      <c r="E20" s="142">
        <v>59</v>
      </c>
      <c r="F20" s="142">
        <v>26</v>
      </c>
      <c r="G20" s="142">
        <v>5655</v>
      </c>
      <c r="H20" s="143">
        <v>38322</v>
      </c>
      <c r="I20" s="144">
        <v>18337</v>
      </c>
      <c r="J20" s="144">
        <v>3956</v>
      </c>
      <c r="K20" s="145">
        <v>10865</v>
      </c>
      <c r="L20" s="145">
        <v>4224</v>
      </c>
      <c r="M20" s="146">
        <v>37382</v>
      </c>
      <c r="N20" s="144">
        <v>17768</v>
      </c>
      <c r="O20" s="145">
        <v>4056</v>
      </c>
      <c r="P20" s="145">
        <v>9651</v>
      </c>
      <c r="Q20" s="146">
        <v>31475</v>
      </c>
      <c r="R20" s="144">
        <v>16962</v>
      </c>
      <c r="S20" s="145">
        <v>4168</v>
      </c>
      <c r="T20" s="145">
        <v>8929</v>
      </c>
      <c r="U20" s="146">
        <v>30059</v>
      </c>
      <c r="V20" s="144">
        <v>16359</v>
      </c>
      <c r="W20" s="145">
        <v>4045</v>
      </c>
      <c r="X20" s="145">
        <v>9036</v>
      </c>
      <c r="Y20" s="146">
        <v>29440</v>
      </c>
      <c r="Z20" s="144">
        <v>15775</v>
      </c>
      <c r="AA20" s="145">
        <v>4285</v>
      </c>
      <c r="AB20" s="145">
        <v>8566</v>
      </c>
      <c r="AC20" s="146">
        <v>28626</v>
      </c>
      <c r="AD20" s="144">
        <v>15965</v>
      </c>
      <c r="AE20" s="145">
        <v>4506</v>
      </c>
      <c r="AF20" s="145">
        <v>7813</v>
      </c>
      <c r="AG20" s="146">
        <v>28284</v>
      </c>
      <c r="AH20" s="144">
        <v>16259</v>
      </c>
      <c r="AI20" s="145">
        <v>4728</v>
      </c>
      <c r="AJ20" s="145">
        <v>7836</v>
      </c>
      <c r="AK20" s="146">
        <v>28823</v>
      </c>
      <c r="AL20" s="144">
        <v>16441</v>
      </c>
      <c r="AM20" s="145">
        <v>4851</v>
      </c>
      <c r="AN20" s="145">
        <v>7867</v>
      </c>
      <c r="AO20" s="146">
        <v>29159</v>
      </c>
      <c r="AP20" s="144">
        <v>16152</v>
      </c>
      <c r="AQ20" s="145">
        <v>4838</v>
      </c>
      <c r="AR20" s="145">
        <v>8440</v>
      </c>
      <c r="AS20" s="146">
        <v>29430</v>
      </c>
      <c r="AT20" s="144">
        <v>15051</v>
      </c>
      <c r="AU20" s="145">
        <v>4280</v>
      </c>
      <c r="AV20" s="145">
        <v>10041</v>
      </c>
      <c r="AW20" s="146">
        <v>29372</v>
      </c>
      <c r="AX20" s="144">
        <v>14982</v>
      </c>
      <c r="AY20" s="145">
        <v>4323</v>
      </c>
      <c r="AZ20" s="145">
        <v>10079</v>
      </c>
      <c r="BA20" s="146">
        <v>29384</v>
      </c>
      <c r="BB20" s="144">
        <v>14806</v>
      </c>
      <c r="BC20" s="145">
        <v>4324</v>
      </c>
      <c r="BD20" s="145">
        <v>10100</v>
      </c>
      <c r="BE20" s="146">
        <v>29230</v>
      </c>
      <c r="BF20" s="144">
        <v>14522</v>
      </c>
      <c r="BG20" s="145">
        <v>4332</v>
      </c>
      <c r="BH20" s="145">
        <v>9685</v>
      </c>
      <c r="BI20" s="146">
        <v>28539</v>
      </c>
      <c r="BJ20" s="144">
        <v>14258</v>
      </c>
      <c r="BK20" s="145">
        <v>4279</v>
      </c>
      <c r="BL20" s="145">
        <v>9609</v>
      </c>
      <c r="BM20" s="146">
        <v>28146</v>
      </c>
      <c r="BN20" s="144">
        <v>13892</v>
      </c>
      <c r="BO20" s="145">
        <v>4467</v>
      </c>
      <c r="BP20" s="145">
        <v>9739</v>
      </c>
      <c r="BQ20" s="146">
        <v>28098</v>
      </c>
      <c r="BR20" s="144">
        <v>13816</v>
      </c>
      <c r="BS20" s="145">
        <v>4640</v>
      </c>
      <c r="BT20" s="145">
        <v>9321</v>
      </c>
      <c r="BU20" s="146">
        <v>27777</v>
      </c>
      <c r="BV20" s="144">
        <v>13622</v>
      </c>
      <c r="BW20" s="145">
        <v>4791</v>
      </c>
      <c r="BX20" s="145">
        <v>8945</v>
      </c>
      <c r="BY20" s="146">
        <v>27358</v>
      </c>
    </row>
    <row r="21" spans="1:77" ht="12.75" customHeight="1" x14ac:dyDescent="0.25">
      <c r="A21" s="147" t="s">
        <v>20</v>
      </c>
      <c r="B21" s="140">
        <v>6551</v>
      </c>
      <c r="C21" s="141">
        <v>229</v>
      </c>
      <c r="D21" s="141">
        <v>665</v>
      </c>
      <c r="E21" s="142">
        <v>17</v>
      </c>
      <c r="F21" s="142">
        <v>0</v>
      </c>
      <c r="G21" s="142">
        <v>251</v>
      </c>
      <c r="H21" s="143">
        <v>7713</v>
      </c>
      <c r="I21" s="144">
        <v>6184</v>
      </c>
      <c r="J21" s="144">
        <v>246</v>
      </c>
      <c r="K21" s="145">
        <v>687</v>
      </c>
      <c r="L21" s="145">
        <v>178</v>
      </c>
      <c r="M21" s="146">
        <v>7295</v>
      </c>
      <c r="N21" s="144">
        <v>5935</v>
      </c>
      <c r="O21" s="145">
        <v>275</v>
      </c>
      <c r="P21" s="145">
        <v>601</v>
      </c>
      <c r="Q21" s="146">
        <v>6811</v>
      </c>
      <c r="R21" s="144">
        <v>5751</v>
      </c>
      <c r="S21" s="145">
        <v>305</v>
      </c>
      <c r="T21" s="145">
        <v>490</v>
      </c>
      <c r="U21" s="146">
        <v>6546</v>
      </c>
      <c r="V21" s="144">
        <v>5614</v>
      </c>
      <c r="W21" s="145">
        <v>305</v>
      </c>
      <c r="X21" s="145">
        <v>469</v>
      </c>
      <c r="Y21" s="146">
        <v>6388</v>
      </c>
      <c r="Z21" s="144">
        <v>5462</v>
      </c>
      <c r="AA21" s="145">
        <v>327</v>
      </c>
      <c r="AB21" s="145">
        <v>485</v>
      </c>
      <c r="AC21" s="146">
        <v>6274</v>
      </c>
      <c r="AD21" s="144">
        <v>5372</v>
      </c>
      <c r="AE21" s="145">
        <v>329</v>
      </c>
      <c r="AF21" s="145">
        <v>422</v>
      </c>
      <c r="AG21" s="146">
        <v>6123</v>
      </c>
      <c r="AH21" s="144">
        <v>5545</v>
      </c>
      <c r="AI21" s="145">
        <v>338</v>
      </c>
      <c r="AJ21" s="145">
        <v>429</v>
      </c>
      <c r="AK21" s="146">
        <v>6312</v>
      </c>
      <c r="AL21" s="144">
        <v>5587</v>
      </c>
      <c r="AM21" s="145">
        <v>378</v>
      </c>
      <c r="AN21" s="145">
        <v>416</v>
      </c>
      <c r="AO21" s="146">
        <v>6381</v>
      </c>
      <c r="AP21" s="144">
        <v>5519</v>
      </c>
      <c r="AQ21" s="145">
        <v>372</v>
      </c>
      <c r="AR21" s="145">
        <v>447</v>
      </c>
      <c r="AS21" s="146">
        <v>6338</v>
      </c>
      <c r="AT21" s="144">
        <v>5034</v>
      </c>
      <c r="AU21" s="145">
        <v>246</v>
      </c>
      <c r="AV21" s="145">
        <v>946</v>
      </c>
      <c r="AW21" s="146">
        <v>6226</v>
      </c>
      <c r="AX21" s="144">
        <v>4954</v>
      </c>
      <c r="AY21" s="145">
        <v>224</v>
      </c>
      <c r="AZ21" s="145">
        <v>970</v>
      </c>
      <c r="BA21" s="146">
        <v>6148</v>
      </c>
      <c r="BB21" s="144">
        <v>4861</v>
      </c>
      <c r="BC21" s="145">
        <v>222</v>
      </c>
      <c r="BD21" s="145">
        <v>948</v>
      </c>
      <c r="BE21" s="146">
        <v>6031</v>
      </c>
      <c r="BF21" s="144">
        <v>4700</v>
      </c>
      <c r="BG21" s="145">
        <v>231</v>
      </c>
      <c r="BH21" s="145">
        <v>947</v>
      </c>
      <c r="BI21" s="146">
        <v>5878</v>
      </c>
      <c r="BJ21" s="144">
        <v>4460</v>
      </c>
      <c r="BK21" s="145">
        <v>234</v>
      </c>
      <c r="BL21" s="145">
        <v>929</v>
      </c>
      <c r="BM21" s="146">
        <v>5623</v>
      </c>
      <c r="BN21" s="144">
        <v>4228</v>
      </c>
      <c r="BO21" s="145">
        <v>239</v>
      </c>
      <c r="BP21" s="145">
        <v>914</v>
      </c>
      <c r="BQ21" s="146">
        <v>5381</v>
      </c>
      <c r="BR21" s="144">
        <v>3971</v>
      </c>
      <c r="BS21" s="145">
        <v>256</v>
      </c>
      <c r="BT21" s="145">
        <v>842</v>
      </c>
      <c r="BU21" s="146">
        <v>5069</v>
      </c>
      <c r="BV21" s="144">
        <v>3885</v>
      </c>
      <c r="BW21" s="145">
        <v>298</v>
      </c>
      <c r="BX21" s="145">
        <v>821</v>
      </c>
      <c r="BY21" s="146">
        <v>5004</v>
      </c>
    </row>
    <row r="22" spans="1:77" ht="12.75" customHeight="1" x14ac:dyDescent="0.25">
      <c r="A22" s="149" t="s">
        <v>21</v>
      </c>
      <c r="B22" s="140">
        <v>4741</v>
      </c>
      <c r="C22" s="141">
        <v>96</v>
      </c>
      <c r="D22" s="141">
        <v>208</v>
      </c>
      <c r="E22" s="142">
        <v>2</v>
      </c>
      <c r="F22" s="142">
        <v>0</v>
      </c>
      <c r="G22" s="142">
        <v>122</v>
      </c>
      <c r="H22" s="143">
        <v>5169</v>
      </c>
      <c r="I22" s="144">
        <v>4363</v>
      </c>
      <c r="J22" s="144">
        <v>103</v>
      </c>
      <c r="K22" s="145">
        <v>272</v>
      </c>
      <c r="L22" s="145">
        <v>114</v>
      </c>
      <c r="M22" s="146">
        <v>4852</v>
      </c>
      <c r="N22" s="144">
        <v>4061</v>
      </c>
      <c r="O22" s="145">
        <v>107</v>
      </c>
      <c r="P22" s="145">
        <v>173</v>
      </c>
      <c r="Q22" s="146">
        <v>4341</v>
      </c>
      <c r="R22" s="144">
        <v>3717</v>
      </c>
      <c r="S22" s="145">
        <v>107</v>
      </c>
      <c r="T22" s="145">
        <v>159</v>
      </c>
      <c r="U22" s="146">
        <v>3983</v>
      </c>
      <c r="V22" s="144">
        <v>3514</v>
      </c>
      <c r="W22" s="145">
        <v>106</v>
      </c>
      <c r="X22" s="145">
        <v>160</v>
      </c>
      <c r="Y22" s="146">
        <v>3780</v>
      </c>
      <c r="Z22" s="144">
        <v>3204</v>
      </c>
      <c r="AA22" s="145">
        <v>109</v>
      </c>
      <c r="AB22" s="145">
        <v>155</v>
      </c>
      <c r="AC22" s="146">
        <v>3468</v>
      </c>
      <c r="AD22" s="144">
        <v>2873</v>
      </c>
      <c r="AE22" s="145">
        <v>129</v>
      </c>
      <c r="AF22" s="145">
        <v>143</v>
      </c>
      <c r="AG22" s="146">
        <v>3145</v>
      </c>
      <c r="AH22" s="144">
        <v>2842</v>
      </c>
      <c r="AI22" s="145">
        <v>132</v>
      </c>
      <c r="AJ22" s="145">
        <v>153</v>
      </c>
      <c r="AK22" s="146">
        <v>3127</v>
      </c>
      <c r="AL22" s="144">
        <v>2779</v>
      </c>
      <c r="AM22" s="145">
        <v>111</v>
      </c>
      <c r="AN22" s="145">
        <v>136</v>
      </c>
      <c r="AO22" s="146">
        <v>3026</v>
      </c>
      <c r="AP22" s="144">
        <v>2590</v>
      </c>
      <c r="AQ22" s="145">
        <v>125</v>
      </c>
      <c r="AR22" s="145">
        <v>156</v>
      </c>
      <c r="AS22" s="146">
        <v>2871</v>
      </c>
      <c r="AT22" s="144">
        <v>2161</v>
      </c>
      <c r="AU22" s="145">
        <v>87</v>
      </c>
      <c r="AV22" s="145">
        <v>482</v>
      </c>
      <c r="AW22" s="146">
        <v>2730</v>
      </c>
      <c r="AX22" s="144">
        <v>2132</v>
      </c>
      <c r="AY22" s="145">
        <v>84</v>
      </c>
      <c r="AZ22" s="145">
        <v>455</v>
      </c>
      <c r="BA22" s="146">
        <v>2671</v>
      </c>
      <c r="BB22" s="144">
        <v>2037</v>
      </c>
      <c r="BC22" s="145">
        <v>84</v>
      </c>
      <c r="BD22" s="145">
        <v>439</v>
      </c>
      <c r="BE22" s="146">
        <v>2560</v>
      </c>
      <c r="BF22" s="144">
        <v>1926</v>
      </c>
      <c r="BG22" s="145">
        <v>80</v>
      </c>
      <c r="BH22" s="145">
        <v>392</v>
      </c>
      <c r="BI22" s="146">
        <v>2398</v>
      </c>
      <c r="BJ22" s="144">
        <v>1836</v>
      </c>
      <c r="BK22" s="145">
        <v>79</v>
      </c>
      <c r="BL22" s="145">
        <v>394</v>
      </c>
      <c r="BM22" s="146">
        <v>2309</v>
      </c>
      <c r="BN22" s="144">
        <v>1753</v>
      </c>
      <c r="BO22" s="145">
        <v>89</v>
      </c>
      <c r="BP22" s="145">
        <v>371</v>
      </c>
      <c r="BQ22" s="146">
        <v>2213</v>
      </c>
      <c r="BR22" s="144">
        <v>1726</v>
      </c>
      <c r="BS22" s="145">
        <v>88</v>
      </c>
      <c r="BT22" s="145">
        <v>335</v>
      </c>
      <c r="BU22" s="146">
        <v>2149</v>
      </c>
      <c r="BV22" s="144">
        <v>1735</v>
      </c>
      <c r="BW22" s="145">
        <v>81</v>
      </c>
      <c r="BX22" s="145">
        <v>329</v>
      </c>
      <c r="BY22" s="146">
        <v>2145</v>
      </c>
    </row>
    <row r="23" spans="1:77" s="155" customFormat="1" ht="12.75" customHeight="1" x14ac:dyDescent="0.25">
      <c r="A23" s="150" t="s">
        <v>22</v>
      </c>
      <c r="B23" s="151">
        <v>30634</v>
      </c>
      <c r="C23" s="152">
        <v>4049</v>
      </c>
      <c r="D23" s="152">
        <v>10389</v>
      </c>
      <c r="E23" s="153">
        <v>78</v>
      </c>
      <c r="F23" s="153">
        <v>26</v>
      </c>
      <c r="G23" s="153">
        <v>6028</v>
      </c>
      <c r="H23" s="154">
        <v>51204</v>
      </c>
      <c r="I23" s="151">
        <v>28884</v>
      </c>
      <c r="J23" s="151">
        <v>4305</v>
      </c>
      <c r="K23" s="152">
        <v>11824</v>
      </c>
      <c r="L23" s="152">
        <v>4516</v>
      </c>
      <c r="M23" s="154">
        <v>49529</v>
      </c>
      <c r="N23" s="151">
        <v>27764</v>
      </c>
      <c r="O23" s="152">
        <v>4438</v>
      </c>
      <c r="P23" s="152">
        <v>10425</v>
      </c>
      <c r="Q23" s="154">
        <v>42627</v>
      </c>
      <c r="R23" s="151">
        <v>26430</v>
      </c>
      <c r="S23" s="152">
        <v>4580</v>
      </c>
      <c r="T23" s="152">
        <v>9578</v>
      </c>
      <c r="U23" s="154">
        <v>40588</v>
      </c>
      <c r="V23" s="151">
        <v>25487</v>
      </c>
      <c r="W23" s="152">
        <v>4456</v>
      </c>
      <c r="X23" s="152">
        <v>9665</v>
      </c>
      <c r="Y23" s="154">
        <v>39608</v>
      </c>
      <c r="Z23" s="151">
        <v>24441</v>
      </c>
      <c r="AA23" s="152">
        <v>4721</v>
      </c>
      <c r="AB23" s="152">
        <v>9206</v>
      </c>
      <c r="AC23" s="154">
        <v>38368</v>
      </c>
      <c r="AD23" s="151">
        <v>24210</v>
      </c>
      <c r="AE23" s="152">
        <v>4964</v>
      </c>
      <c r="AF23" s="152">
        <v>8378</v>
      </c>
      <c r="AG23" s="154">
        <v>37552</v>
      </c>
      <c r="AH23" s="151">
        <v>24646</v>
      </c>
      <c r="AI23" s="152">
        <v>5198</v>
      </c>
      <c r="AJ23" s="152">
        <v>8418</v>
      </c>
      <c r="AK23" s="154">
        <v>38262</v>
      </c>
      <c r="AL23" s="151">
        <v>24807</v>
      </c>
      <c r="AM23" s="152">
        <v>5340</v>
      </c>
      <c r="AN23" s="152">
        <v>8419</v>
      </c>
      <c r="AO23" s="154">
        <v>38566</v>
      </c>
      <c r="AP23" s="151">
        <v>24261</v>
      </c>
      <c r="AQ23" s="152">
        <v>5335</v>
      </c>
      <c r="AR23" s="152">
        <v>9043</v>
      </c>
      <c r="AS23" s="154">
        <v>38639</v>
      </c>
      <c r="AT23" s="151">
        <v>22246</v>
      </c>
      <c r="AU23" s="152">
        <v>4613</v>
      </c>
      <c r="AV23" s="152">
        <v>11469</v>
      </c>
      <c r="AW23" s="154">
        <v>38328</v>
      </c>
      <c r="AX23" s="151">
        <v>22068</v>
      </c>
      <c r="AY23" s="152">
        <v>4631</v>
      </c>
      <c r="AZ23" s="152">
        <v>11504</v>
      </c>
      <c r="BA23" s="154">
        <v>38203</v>
      </c>
      <c r="BB23" s="151">
        <v>21704</v>
      </c>
      <c r="BC23" s="152">
        <v>4630</v>
      </c>
      <c r="BD23" s="152">
        <v>11487</v>
      </c>
      <c r="BE23" s="154">
        <v>37821</v>
      </c>
      <c r="BF23" s="151">
        <v>21148</v>
      </c>
      <c r="BG23" s="152">
        <v>4643</v>
      </c>
      <c r="BH23" s="152">
        <v>11024</v>
      </c>
      <c r="BI23" s="154">
        <v>36815</v>
      </c>
      <c r="BJ23" s="151">
        <v>20554</v>
      </c>
      <c r="BK23" s="152">
        <v>4592</v>
      </c>
      <c r="BL23" s="152">
        <v>10932</v>
      </c>
      <c r="BM23" s="154">
        <v>36078</v>
      </c>
      <c r="BN23" s="151">
        <v>19873</v>
      </c>
      <c r="BO23" s="152">
        <v>4795</v>
      </c>
      <c r="BP23" s="152">
        <v>11024</v>
      </c>
      <c r="BQ23" s="154">
        <v>35692</v>
      </c>
      <c r="BR23" s="151">
        <v>19513</v>
      </c>
      <c r="BS23" s="152">
        <v>4984</v>
      </c>
      <c r="BT23" s="152">
        <v>10498</v>
      </c>
      <c r="BU23" s="154">
        <v>34995</v>
      </c>
      <c r="BV23" s="151">
        <v>19242</v>
      </c>
      <c r="BW23" s="152">
        <v>5170</v>
      </c>
      <c r="BX23" s="152">
        <v>10095</v>
      </c>
      <c r="BY23" s="154">
        <v>34507</v>
      </c>
    </row>
    <row r="24" spans="1:77" ht="12.75" customHeight="1" x14ac:dyDescent="0.25">
      <c r="A24" s="147" t="s">
        <v>23</v>
      </c>
      <c r="B24" s="140">
        <v>11417</v>
      </c>
      <c r="C24" s="141">
        <v>2625</v>
      </c>
      <c r="D24" s="141">
        <v>2728</v>
      </c>
      <c r="E24" s="142">
        <v>4</v>
      </c>
      <c r="F24" s="142">
        <v>4</v>
      </c>
      <c r="G24" s="142">
        <v>749</v>
      </c>
      <c r="H24" s="143">
        <v>17527</v>
      </c>
      <c r="I24" s="144">
        <v>11157</v>
      </c>
      <c r="J24" s="144">
        <v>2770</v>
      </c>
      <c r="K24" s="145">
        <v>3189</v>
      </c>
      <c r="L24" s="145">
        <v>560</v>
      </c>
      <c r="M24" s="146">
        <v>17676</v>
      </c>
      <c r="N24" s="144">
        <v>10982</v>
      </c>
      <c r="O24" s="145">
        <v>2863</v>
      </c>
      <c r="P24" s="145">
        <v>3363</v>
      </c>
      <c r="Q24" s="146">
        <v>17208</v>
      </c>
      <c r="R24" s="144">
        <v>10442</v>
      </c>
      <c r="S24" s="145">
        <v>2904</v>
      </c>
      <c r="T24" s="145">
        <v>3590</v>
      </c>
      <c r="U24" s="146">
        <v>16936</v>
      </c>
      <c r="V24" s="144">
        <v>10228</v>
      </c>
      <c r="W24" s="145">
        <v>2808</v>
      </c>
      <c r="X24" s="145">
        <v>3757</v>
      </c>
      <c r="Y24" s="146">
        <v>16793</v>
      </c>
      <c r="Z24" s="144">
        <v>10039</v>
      </c>
      <c r="AA24" s="145">
        <v>2852</v>
      </c>
      <c r="AB24" s="145">
        <v>3849</v>
      </c>
      <c r="AC24" s="146">
        <v>16740</v>
      </c>
      <c r="AD24" s="144">
        <v>10029</v>
      </c>
      <c r="AE24" s="145">
        <v>2881</v>
      </c>
      <c r="AF24" s="145">
        <v>3585</v>
      </c>
      <c r="AG24" s="146">
        <v>16495</v>
      </c>
      <c r="AH24" s="144">
        <v>10022</v>
      </c>
      <c r="AI24" s="145">
        <v>2900</v>
      </c>
      <c r="AJ24" s="145">
        <v>3460</v>
      </c>
      <c r="AK24" s="146">
        <v>16382</v>
      </c>
      <c r="AL24" s="144">
        <v>9912</v>
      </c>
      <c r="AM24" s="145">
        <v>2889</v>
      </c>
      <c r="AN24" s="145">
        <v>3436</v>
      </c>
      <c r="AO24" s="146">
        <v>16237</v>
      </c>
      <c r="AP24" s="144">
        <v>9646</v>
      </c>
      <c r="AQ24" s="145">
        <v>2900</v>
      </c>
      <c r="AR24" s="145">
        <v>3495</v>
      </c>
      <c r="AS24" s="146">
        <v>16041</v>
      </c>
      <c r="AT24" s="144">
        <v>8815</v>
      </c>
      <c r="AU24" s="145">
        <v>2621</v>
      </c>
      <c r="AV24" s="145">
        <v>4266</v>
      </c>
      <c r="AW24" s="146">
        <v>15702</v>
      </c>
      <c r="AX24" s="144">
        <v>8611</v>
      </c>
      <c r="AY24" s="145">
        <v>2626</v>
      </c>
      <c r="AZ24" s="145">
        <v>4118</v>
      </c>
      <c r="BA24" s="146">
        <v>15355</v>
      </c>
      <c r="BB24" s="144">
        <v>8418</v>
      </c>
      <c r="BC24" s="145">
        <v>2610</v>
      </c>
      <c r="BD24" s="145">
        <v>4106</v>
      </c>
      <c r="BE24" s="146">
        <v>15134</v>
      </c>
      <c r="BF24" s="144">
        <v>8146</v>
      </c>
      <c r="BG24" s="145">
        <v>2699</v>
      </c>
      <c r="BH24" s="145">
        <v>3914</v>
      </c>
      <c r="BI24" s="146">
        <v>14759</v>
      </c>
      <c r="BJ24" s="144">
        <v>7942</v>
      </c>
      <c r="BK24" s="145">
        <v>2774</v>
      </c>
      <c r="BL24" s="145">
        <v>4075</v>
      </c>
      <c r="BM24" s="146">
        <v>14791</v>
      </c>
      <c r="BN24" s="144">
        <v>7757</v>
      </c>
      <c r="BO24" s="145">
        <v>2943</v>
      </c>
      <c r="BP24" s="145">
        <v>4216</v>
      </c>
      <c r="BQ24" s="146">
        <v>14916</v>
      </c>
      <c r="BR24" s="144">
        <v>7681</v>
      </c>
      <c r="BS24" s="145">
        <v>2972</v>
      </c>
      <c r="BT24" s="145">
        <v>4171</v>
      </c>
      <c r="BU24" s="146">
        <v>14824</v>
      </c>
      <c r="BV24" s="144">
        <v>7599</v>
      </c>
      <c r="BW24" s="145">
        <v>3057</v>
      </c>
      <c r="BX24" s="145">
        <v>4123</v>
      </c>
      <c r="BY24" s="146">
        <v>14779</v>
      </c>
    </row>
    <row r="25" spans="1:77" ht="12.75" customHeight="1" x14ac:dyDescent="0.25">
      <c r="A25" s="147" t="s">
        <v>24</v>
      </c>
      <c r="B25" s="140">
        <v>11720</v>
      </c>
      <c r="C25" s="141">
        <v>2520</v>
      </c>
      <c r="D25" s="141">
        <v>1681</v>
      </c>
      <c r="E25" s="142">
        <v>14</v>
      </c>
      <c r="F25" s="142">
        <v>0</v>
      </c>
      <c r="G25" s="142">
        <v>885</v>
      </c>
      <c r="H25" s="143">
        <v>16820</v>
      </c>
      <c r="I25" s="144">
        <v>10834</v>
      </c>
      <c r="J25" s="144">
        <v>2511</v>
      </c>
      <c r="K25" s="145">
        <v>1882</v>
      </c>
      <c r="L25" s="145">
        <v>1440</v>
      </c>
      <c r="M25" s="146">
        <v>16667</v>
      </c>
      <c r="N25" s="144">
        <v>9915</v>
      </c>
      <c r="O25" s="145">
        <v>2628</v>
      </c>
      <c r="P25" s="145">
        <v>1766</v>
      </c>
      <c r="Q25" s="146">
        <v>14309</v>
      </c>
      <c r="R25" s="144">
        <v>9112</v>
      </c>
      <c r="S25" s="145">
        <v>2672</v>
      </c>
      <c r="T25" s="145">
        <v>1772</v>
      </c>
      <c r="U25" s="146">
        <v>13556</v>
      </c>
      <c r="V25" s="144">
        <v>8734</v>
      </c>
      <c r="W25" s="145">
        <v>2464</v>
      </c>
      <c r="X25" s="145">
        <v>1896</v>
      </c>
      <c r="Y25" s="146">
        <v>13094</v>
      </c>
      <c r="Z25" s="144">
        <v>8420</v>
      </c>
      <c r="AA25" s="145">
        <v>2534</v>
      </c>
      <c r="AB25" s="145">
        <v>1906</v>
      </c>
      <c r="AC25" s="146">
        <v>12860</v>
      </c>
      <c r="AD25" s="144">
        <v>8326</v>
      </c>
      <c r="AE25" s="145">
        <v>2562</v>
      </c>
      <c r="AF25" s="145">
        <v>1585</v>
      </c>
      <c r="AG25" s="146">
        <v>12473</v>
      </c>
      <c r="AH25" s="144">
        <v>8377</v>
      </c>
      <c r="AI25" s="145">
        <v>2516</v>
      </c>
      <c r="AJ25" s="145">
        <v>1506</v>
      </c>
      <c r="AK25" s="146">
        <v>12399</v>
      </c>
      <c r="AL25" s="144">
        <v>8312</v>
      </c>
      <c r="AM25" s="145">
        <v>2456</v>
      </c>
      <c r="AN25" s="145">
        <v>1538</v>
      </c>
      <c r="AO25" s="146">
        <v>12306</v>
      </c>
      <c r="AP25" s="144">
        <v>8083</v>
      </c>
      <c r="AQ25" s="145">
        <v>2389</v>
      </c>
      <c r="AR25" s="145">
        <v>1456</v>
      </c>
      <c r="AS25" s="146">
        <v>11928</v>
      </c>
      <c r="AT25" s="144">
        <v>6704</v>
      </c>
      <c r="AU25" s="145">
        <v>2028</v>
      </c>
      <c r="AV25" s="145">
        <v>2803</v>
      </c>
      <c r="AW25" s="146">
        <v>11535</v>
      </c>
      <c r="AX25" s="144">
        <v>6518</v>
      </c>
      <c r="AY25" s="145">
        <v>1984</v>
      </c>
      <c r="AZ25" s="145">
        <v>2737</v>
      </c>
      <c r="BA25" s="146">
        <v>11239</v>
      </c>
      <c r="BB25" s="144">
        <v>6279</v>
      </c>
      <c r="BC25" s="145">
        <v>1948</v>
      </c>
      <c r="BD25" s="145">
        <v>2723</v>
      </c>
      <c r="BE25" s="146">
        <v>10950</v>
      </c>
      <c r="BF25" s="144">
        <v>6012</v>
      </c>
      <c r="BG25" s="145">
        <v>1920</v>
      </c>
      <c r="BH25" s="145">
        <v>2568</v>
      </c>
      <c r="BI25" s="146">
        <v>10500</v>
      </c>
      <c r="BJ25" s="144">
        <v>5821</v>
      </c>
      <c r="BK25" s="145">
        <v>1843</v>
      </c>
      <c r="BL25" s="145">
        <v>2827</v>
      </c>
      <c r="BM25" s="146">
        <v>10491</v>
      </c>
      <c r="BN25" s="144">
        <v>5537</v>
      </c>
      <c r="BO25" s="145">
        <v>1855</v>
      </c>
      <c r="BP25" s="145">
        <v>2884</v>
      </c>
      <c r="BQ25" s="146">
        <v>10276</v>
      </c>
      <c r="BR25" s="144">
        <v>5471</v>
      </c>
      <c r="BS25" s="145">
        <v>1872</v>
      </c>
      <c r="BT25" s="145">
        <v>2774</v>
      </c>
      <c r="BU25" s="146">
        <v>10117</v>
      </c>
      <c r="BV25" s="144">
        <v>5000</v>
      </c>
      <c r="BW25" s="145">
        <v>1802</v>
      </c>
      <c r="BX25" s="145">
        <v>2680</v>
      </c>
      <c r="BY25" s="146">
        <v>9482</v>
      </c>
    </row>
    <row r="26" spans="1:77" ht="12.75" customHeight="1" x14ac:dyDescent="0.25">
      <c r="A26" s="147" t="s">
        <v>25</v>
      </c>
      <c r="B26" s="140">
        <v>10467</v>
      </c>
      <c r="C26" s="141">
        <v>2232</v>
      </c>
      <c r="D26" s="141">
        <v>4557</v>
      </c>
      <c r="E26" s="142">
        <v>9</v>
      </c>
      <c r="F26" s="142">
        <v>6</v>
      </c>
      <c r="G26" s="142">
        <v>355</v>
      </c>
      <c r="H26" s="143">
        <v>17626</v>
      </c>
      <c r="I26" s="144">
        <v>9630</v>
      </c>
      <c r="J26" s="144">
        <v>2046</v>
      </c>
      <c r="K26" s="145">
        <v>5131</v>
      </c>
      <c r="L26" s="145">
        <v>208</v>
      </c>
      <c r="M26" s="146">
        <v>17015</v>
      </c>
      <c r="N26" s="144">
        <v>9150</v>
      </c>
      <c r="O26" s="145">
        <v>2133</v>
      </c>
      <c r="P26" s="145">
        <v>4889</v>
      </c>
      <c r="Q26" s="146">
        <v>16172</v>
      </c>
      <c r="R26" s="144">
        <v>8639</v>
      </c>
      <c r="S26" s="145">
        <v>2165</v>
      </c>
      <c r="T26" s="145">
        <v>4638</v>
      </c>
      <c r="U26" s="146">
        <v>15442</v>
      </c>
      <c r="V26" s="144">
        <v>8331</v>
      </c>
      <c r="W26" s="145">
        <v>2078</v>
      </c>
      <c r="X26" s="145">
        <v>4610</v>
      </c>
      <c r="Y26" s="146">
        <v>15019</v>
      </c>
      <c r="Z26" s="144">
        <v>8190</v>
      </c>
      <c r="AA26" s="145">
        <v>2088</v>
      </c>
      <c r="AB26" s="145">
        <v>4406</v>
      </c>
      <c r="AC26" s="146">
        <v>14684</v>
      </c>
      <c r="AD26" s="144">
        <v>8398</v>
      </c>
      <c r="AE26" s="145">
        <v>2154</v>
      </c>
      <c r="AF26" s="145">
        <v>4080</v>
      </c>
      <c r="AG26" s="146">
        <v>14632</v>
      </c>
      <c r="AH26" s="144">
        <v>8485</v>
      </c>
      <c r="AI26" s="145">
        <v>2143</v>
      </c>
      <c r="AJ26" s="145">
        <v>4104</v>
      </c>
      <c r="AK26" s="146">
        <v>14732</v>
      </c>
      <c r="AL26" s="144">
        <v>8555</v>
      </c>
      <c r="AM26" s="145">
        <v>2086</v>
      </c>
      <c r="AN26" s="145">
        <v>4094</v>
      </c>
      <c r="AO26" s="146">
        <v>14735</v>
      </c>
      <c r="AP26" s="144">
        <v>8439</v>
      </c>
      <c r="AQ26" s="145">
        <v>2091</v>
      </c>
      <c r="AR26" s="145">
        <v>4027</v>
      </c>
      <c r="AS26" s="146">
        <v>14557</v>
      </c>
      <c r="AT26" s="144">
        <v>7420</v>
      </c>
      <c r="AU26" s="145">
        <v>1876</v>
      </c>
      <c r="AV26" s="145">
        <v>5197</v>
      </c>
      <c r="AW26" s="146">
        <v>14493</v>
      </c>
      <c r="AX26" s="144">
        <v>7334</v>
      </c>
      <c r="AY26" s="145">
        <v>1932</v>
      </c>
      <c r="AZ26" s="145">
        <v>5141</v>
      </c>
      <c r="BA26" s="146">
        <v>14407</v>
      </c>
      <c r="BB26" s="144">
        <v>7159</v>
      </c>
      <c r="BC26" s="145">
        <v>1897</v>
      </c>
      <c r="BD26" s="145">
        <v>5173</v>
      </c>
      <c r="BE26" s="146">
        <v>14229</v>
      </c>
      <c r="BF26" s="144">
        <v>7043</v>
      </c>
      <c r="BG26" s="145">
        <v>1886</v>
      </c>
      <c r="BH26" s="145">
        <v>5203</v>
      </c>
      <c r="BI26" s="146">
        <v>14132</v>
      </c>
      <c r="BJ26" s="144">
        <v>6838</v>
      </c>
      <c r="BK26" s="145">
        <v>1916</v>
      </c>
      <c r="BL26" s="145">
        <v>5203</v>
      </c>
      <c r="BM26" s="146">
        <v>13957</v>
      </c>
      <c r="BN26" s="144">
        <v>6909</v>
      </c>
      <c r="BO26" s="145">
        <v>1941</v>
      </c>
      <c r="BP26" s="145">
        <v>5119</v>
      </c>
      <c r="BQ26" s="146">
        <v>13969</v>
      </c>
      <c r="BR26" s="144">
        <v>6940</v>
      </c>
      <c r="BS26" s="145">
        <v>2011</v>
      </c>
      <c r="BT26" s="145">
        <v>4861</v>
      </c>
      <c r="BU26" s="146">
        <v>13812</v>
      </c>
      <c r="BV26" s="144">
        <v>7067</v>
      </c>
      <c r="BW26" s="145">
        <v>1991</v>
      </c>
      <c r="BX26" s="145">
        <v>4952</v>
      </c>
      <c r="BY26" s="146">
        <v>14010</v>
      </c>
    </row>
    <row r="27" spans="1:77" ht="12.75" customHeight="1" x14ac:dyDescent="0.25">
      <c r="A27" s="147" t="s">
        <v>26</v>
      </c>
      <c r="B27" s="140">
        <v>15091</v>
      </c>
      <c r="C27" s="141">
        <v>2587</v>
      </c>
      <c r="D27" s="141">
        <v>2534</v>
      </c>
      <c r="E27" s="142">
        <v>17</v>
      </c>
      <c r="F27" s="142">
        <v>4</v>
      </c>
      <c r="G27" s="142">
        <v>261</v>
      </c>
      <c r="H27" s="143">
        <v>20494</v>
      </c>
      <c r="I27" s="144">
        <v>14301</v>
      </c>
      <c r="J27" s="144">
        <v>2661</v>
      </c>
      <c r="K27" s="145">
        <v>2966</v>
      </c>
      <c r="L27" s="145">
        <v>179</v>
      </c>
      <c r="M27" s="146">
        <v>20107</v>
      </c>
      <c r="N27" s="144">
        <v>13528</v>
      </c>
      <c r="O27" s="145">
        <v>2773</v>
      </c>
      <c r="P27" s="145">
        <v>2792</v>
      </c>
      <c r="Q27" s="146">
        <v>19093</v>
      </c>
      <c r="R27" s="144">
        <v>12535</v>
      </c>
      <c r="S27" s="145">
        <v>2821</v>
      </c>
      <c r="T27" s="145">
        <v>2871</v>
      </c>
      <c r="U27" s="146">
        <v>18227</v>
      </c>
      <c r="V27" s="144">
        <v>12033</v>
      </c>
      <c r="W27" s="145">
        <v>2734</v>
      </c>
      <c r="X27" s="145">
        <v>2971</v>
      </c>
      <c r="Y27" s="146">
        <v>17738</v>
      </c>
      <c r="Z27" s="144">
        <v>11757</v>
      </c>
      <c r="AA27" s="145">
        <v>2844</v>
      </c>
      <c r="AB27" s="145">
        <v>2915</v>
      </c>
      <c r="AC27" s="146">
        <v>17516</v>
      </c>
      <c r="AD27" s="144">
        <v>11775</v>
      </c>
      <c r="AE27" s="145">
        <v>2789</v>
      </c>
      <c r="AF27" s="145">
        <v>2487</v>
      </c>
      <c r="AG27" s="146">
        <v>17051</v>
      </c>
      <c r="AH27" s="144">
        <v>11775</v>
      </c>
      <c r="AI27" s="145">
        <v>2742</v>
      </c>
      <c r="AJ27" s="145">
        <v>2443</v>
      </c>
      <c r="AK27" s="146">
        <v>16960</v>
      </c>
      <c r="AL27" s="144">
        <v>11593</v>
      </c>
      <c r="AM27" s="145">
        <v>2781</v>
      </c>
      <c r="AN27" s="145">
        <v>2383</v>
      </c>
      <c r="AO27" s="146">
        <v>16757</v>
      </c>
      <c r="AP27" s="144">
        <v>11425</v>
      </c>
      <c r="AQ27" s="145">
        <v>2695</v>
      </c>
      <c r="AR27" s="145">
        <v>2426</v>
      </c>
      <c r="AS27" s="146">
        <v>16546</v>
      </c>
      <c r="AT27" s="144">
        <v>9482</v>
      </c>
      <c r="AU27" s="145">
        <v>2264</v>
      </c>
      <c r="AV27" s="145">
        <v>4532</v>
      </c>
      <c r="AW27" s="146">
        <v>16278</v>
      </c>
      <c r="AX27" s="144">
        <v>9204</v>
      </c>
      <c r="AY27" s="145">
        <v>2283</v>
      </c>
      <c r="AZ27" s="145">
        <v>4492</v>
      </c>
      <c r="BA27" s="146">
        <v>15979</v>
      </c>
      <c r="BB27" s="144">
        <v>8968</v>
      </c>
      <c r="BC27" s="145">
        <v>2255</v>
      </c>
      <c r="BD27" s="145">
        <v>4375</v>
      </c>
      <c r="BE27" s="146">
        <v>15598</v>
      </c>
      <c r="BF27" s="144">
        <v>8727</v>
      </c>
      <c r="BG27" s="145">
        <v>2234</v>
      </c>
      <c r="BH27" s="145">
        <v>4221</v>
      </c>
      <c r="BI27" s="146">
        <v>15182</v>
      </c>
      <c r="BJ27" s="144">
        <v>8229</v>
      </c>
      <c r="BK27" s="145">
        <v>2193</v>
      </c>
      <c r="BL27" s="145">
        <v>4254</v>
      </c>
      <c r="BM27" s="146">
        <v>14676</v>
      </c>
      <c r="BN27" s="144">
        <v>7840</v>
      </c>
      <c r="BO27" s="145">
        <v>2172</v>
      </c>
      <c r="BP27" s="145">
        <v>4412</v>
      </c>
      <c r="BQ27" s="146">
        <v>14424</v>
      </c>
      <c r="BR27" s="144">
        <v>7686</v>
      </c>
      <c r="BS27" s="145">
        <v>2247</v>
      </c>
      <c r="BT27" s="145">
        <v>4024</v>
      </c>
      <c r="BU27" s="146">
        <v>13957</v>
      </c>
      <c r="BV27" s="144">
        <v>7858</v>
      </c>
      <c r="BW27" s="145">
        <v>2211</v>
      </c>
      <c r="BX27" s="145">
        <v>3879</v>
      </c>
      <c r="BY27" s="146">
        <v>13948</v>
      </c>
    </row>
    <row r="28" spans="1:77" ht="12.75" customHeight="1" x14ac:dyDescent="0.25">
      <c r="A28" s="149" t="s">
        <v>27</v>
      </c>
      <c r="B28" s="140">
        <v>0</v>
      </c>
      <c r="C28" s="141">
        <v>0</v>
      </c>
      <c r="D28" s="141">
        <v>46</v>
      </c>
      <c r="E28" s="142">
        <v>0</v>
      </c>
      <c r="F28" s="142">
        <v>0</v>
      </c>
      <c r="G28" s="142">
        <v>8</v>
      </c>
      <c r="H28" s="143">
        <v>54</v>
      </c>
      <c r="I28" s="157">
        <v>0</v>
      </c>
      <c r="J28" s="157">
        <v>0</v>
      </c>
      <c r="K28" s="158">
        <v>60</v>
      </c>
      <c r="L28" s="158">
        <v>11</v>
      </c>
      <c r="M28" s="159">
        <v>71</v>
      </c>
      <c r="N28" s="157">
        <v>0</v>
      </c>
      <c r="O28" s="158">
        <v>0</v>
      </c>
      <c r="P28" s="158">
        <v>60</v>
      </c>
      <c r="Q28" s="159">
        <v>60</v>
      </c>
      <c r="R28" s="157">
        <v>0</v>
      </c>
      <c r="S28" s="158">
        <v>0</v>
      </c>
      <c r="T28" s="158">
        <v>48</v>
      </c>
      <c r="U28" s="159">
        <v>48</v>
      </c>
      <c r="V28" s="157">
        <v>0</v>
      </c>
      <c r="W28" s="158">
        <v>0</v>
      </c>
      <c r="X28" s="158">
        <v>33</v>
      </c>
      <c r="Y28" s="159">
        <v>33</v>
      </c>
      <c r="Z28" s="157">
        <v>0</v>
      </c>
      <c r="AA28" s="158">
        <v>0</v>
      </c>
      <c r="AB28" s="158">
        <v>54</v>
      </c>
      <c r="AC28" s="159">
        <v>54</v>
      </c>
      <c r="AD28" s="157">
        <v>0</v>
      </c>
      <c r="AE28" s="158">
        <v>0</v>
      </c>
      <c r="AF28" s="158">
        <v>28</v>
      </c>
      <c r="AG28" s="159">
        <v>28</v>
      </c>
      <c r="AH28" s="157">
        <v>0</v>
      </c>
      <c r="AI28" s="158">
        <v>1</v>
      </c>
      <c r="AJ28" s="158">
        <v>52</v>
      </c>
      <c r="AK28" s="159">
        <v>53</v>
      </c>
      <c r="AL28" s="157">
        <v>0</v>
      </c>
      <c r="AM28" s="158">
        <v>0</v>
      </c>
      <c r="AN28" s="158">
        <v>54</v>
      </c>
      <c r="AO28" s="159">
        <v>54</v>
      </c>
      <c r="AP28" s="157">
        <v>0</v>
      </c>
      <c r="AQ28" s="158">
        <v>0</v>
      </c>
      <c r="AR28" s="158">
        <v>46</v>
      </c>
      <c r="AS28" s="159">
        <v>46</v>
      </c>
      <c r="AT28" s="157">
        <v>0</v>
      </c>
      <c r="AU28" s="158">
        <v>0</v>
      </c>
      <c r="AV28" s="158">
        <v>53</v>
      </c>
      <c r="AW28" s="159">
        <v>53</v>
      </c>
      <c r="AX28" s="157">
        <v>0</v>
      </c>
      <c r="AY28" s="158">
        <v>0</v>
      </c>
      <c r="AZ28" s="158">
        <v>46</v>
      </c>
      <c r="BA28" s="159">
        <v>46</v>
      </c>
      <c r="BB28" s="157">
        <v>0</v>
      </c>
      <c r="BC28" s="158">
        <v>0</v>
      </c>
      <c r="BD28" s="158">
        <v>52</v>
      </c>
      <c r="BE28" s="159">
        <v>52</v>
      </c>
      <c r="BF28" s="157">
        <v>0</v>
      </c>
      <c r="BG28" s="158">
        <v>0</v>
      </c>
      <c r="BH28" s="158">
        <v>45</v>
      </c>
      <c r="BI28" s="159">
        <v>45</v>
      </c>
      <c r="BJ28" s="157">
        <v>0</v>
      </c>
      <c r="BK28" s="158">
        <v>0</v>
      </c>
      <c r="BL28" s="158">
        <v>23</v>
      </c>
      <c r="BM28" s="159">
        <v>23</v>
      </c>
      <c r="BN28" s="157">
        <v>0</v>
      </c>
      <c r="BO28" s="158">
        <v>0</v>
      </c>
      <c r="BP28" s="158">
        <v>18</v>
      </c>
      <c r="BQ28" s="159">
        <v>18</v>
      </c>
      <c r="BR28" s="157">
        <v>0</v>
      </c>
      <c r="BS28" s="158">
        <v>0</v>
      </c>
      <c r="BT28" s="158">
        <v>0</v>
      </c>
      <c r="BU28" s="159">
        <v>0</v>
      </c>
      <c r="BV28" s="157">
        <v>0</v>
      </c>
      <c r="BW28" s="158">
        <v>0</v>
      </c>
      <c r="BX28" s="158">
        <v>0</v>
      </c>
      <c r="BY28" s="159">
        <v>0</v>
      </c>
    </row>
    <row r="29" spans="1:77" s="155" customFormat="1" ht="12.75" customHeight="1" x14ac:dyDescent="0.25">
      <c r="A29" s="150" t="s">
        <v>28</v>
      </c>
      <c r="B29" s="151">
        <v>48695</v>
      </c>
      <c r="C29" s="152">
        <v>9964</v>
      </c>
      <c r="D29" s="152">
        <v>11546</v>
      </c>
      <c r="E29" s="153">
        <v>44</v>
      </c>
      <c r="F29" s="153">
        <v>14</v>
      </c>
      <c r="G29" s="153">
        <v>2258</v>
      </c>
      <c r="H29" s="154">
        <v>72521</v>
      </c>
      <c r="I29" s="151">
        <v>45922</v>
      </c>
      <c r="J29" s="151">
        <v>9988</v>
      </c>
      <c r="K29" s="152">
        <v>13228</v>
      </c>
      <c r="L29" s="152">
        <v>2398</v>
      </c>
      <c r="M29" s="154">
        <v>71536</v>
      </c>
      <c r="N29" s="151">
        <v>43575</v>
      </c>
      <c r="O29" s="152">
        <v>10397</v>
      </c>
      <c r="P29" s="152">
        <v>12870</v>
      </c>
      <c r="Q29" s="154">
        <v>66842</v>
      </c>
      <c r="R29" s="151">
        <v>40728</v>
      </c>
      <c r="S29" s="152">
        <v>10562</v>
      </c>
      <c r="T29" s="152">
        <v>12919</v>
      </c>
      <c r="U29" s="154">
        <v>64209</v>
      </c>
      <c r="V29" s="151">
        <v>39326</v>
      </c>
      <c r="W29" s="152">
        <v>10084</v>
      </c>
      <c r="X29" s="152">
        <v>13267</v>
      </c>
      <c r="Y29" s="154">
        <v>62677</v>
      </c>
      <c r="Z29" s="151">
        <v>38406</v>
      </c>
      <c r="AA29" s="152">
        <v>10318</v>
      </c>
      <c r="AB29" s="152">
        <v>13130</v>
      </c>
      <c r="AC29" s="154">
        <v>61854</v>
      </c>
      <c r="AD29" s="151">
        <v>38528</v>
      </c>
      <c r="AE29" s="152">
        <v>10386</v>
      </c>
      <c r="AF29" s="152">
        <v>11765</v>
      </c>
      <c r="AG29" s="154">
        <v>60679</v>
      </c>
      <c r="AH29" s="151">
        <v>38659</v>
      </c>
      <c r="AI29" s="152">
        <v>10302</v>
      </c>
      <c r="AJ29" s="152">
        <v>11565</v>
      </c>
      <c r="AK29" s="154">
        <v>60526</v>
      </c>
      <c r="AL29" s="151">
        <v>38372</v>
      </c>
      <c r="AM29" s="152">
        <v>10212</v>
      </c>
      <c r="AN29" s="152">
        <v>11505</v>
      </c>
      <c r="AO29" s="154">
        <v>60089</v>
      </c>
      <c r="AP29" s="151">
        <v>37593</v>
      </c>
      <c r="AQ29" s="152">
        <v>10075</v>
      </c>
      <c r="AR29" s="152">
        <v>11450</v>
      </c>
      <c r="AS29" s="154">
        <v>59118</v>
      </c>
      <c r="AT29" s="151">
        <v>32421</v>
      </c>
      <c r="AU29" s="152">
        <v>8789</v>
      </c>
      <c r="AV29" s="152">
        <v>16851</v>
      </c>
      <c r="AW29" s="154">
        <v>58061</v>
      </c>
      <c r="AX29" s="151">
        <v>31667</v>
      </c>
      <c r="AY29" s="152">
        <v>8825</v>
      </c>
      <c r="AZ29" s="152">
        <v>16534</v>
      </c>
      <c r="BA29" s="154">
        <v>57026</v>
      </c>
      <c r="BB29" s="151">
        <v>30824</v>
      </c>
      <c r="BC29" s="152">
        <v>8710</v>
      </c>
      <c r="BD29" s="152">
        <v>16429</v>
      </c>
      <c r="BE29" s="154">
        <v>55963</v>
      </c>
      <c r="BF29" s="151">
        <v>29928</v>
      </c>
      <c r="BG29" s="152">
        <v>8739</v>
      </c>
      <c r="BH29" s="152">
        <v>15951</v>
      </c>
      <c r="BI29" s="154">
        <v>54618</v>
      </c>
      <c r="BJ29" s="151">
        <v>28830</v>
      </c>
      <c r="BK29" s="152">
        <v>8726</v>
      </c>
      <c r="BL29" s="152">
        <v>16382</v>
      </c>
      <c r="BM29" s="154">
        <v>53938</v>
      </c>
      <c r="BN29" s="151">
        <v>28043</v>
      </c>
      <c r="BO29" s="152">
        <v>8911</v>
      </c>
      <c r="BP29" s="152">
        <v>16649</v>
      </c>
      <c r="BQ29" s="154">
        <v>53603</v>
      </c>
      <c r="BR29" s="151">
        <v>27778</v>
      </c>
      <c r="BS29" s="152">
        <v>9102</v>
      </c>
      <c r="BT29" s="152">
        <v>15830</v>
      </c>
      <c r="BU29" s="154">
        <v>52710</v>
      </c>
      <c r="BV29" s="151">
        <v>27524</v>
      </c>
      <c r="BW29" s="152">
        <v>9061</v>
      </c>
      <c r="BX29" s="152">
        <v>15634</v>
      </c>
      <c r="BY29" s="154">
        <v>52219</v>
      </c>
    </row>
    <row r="30" spans="1:77" ht="12.75" customHeight="1" x14ac:dyDescent="0.25">
      <c r="A30" s="147" t="s">
        <v>29</v>
      </c>
      <c r="B30" s="140">
        <v>1370</v>
      </c>
      <c r="C30" s="141">
        <v>324</v>
      </c>
      <c r="D30" s="141">
        <v>144</v>
      </c>
      <c r="E30" s="142">
        <v>1</v>
      </c>
      <c r="F30" s="142">
        <v>0</v>
      </c>
      <c r="G30" s="142">
        <v>83</v>
      </c>
      <c r="H30" s="143">
        <v>1922</v>
      </c>
      <c r="I30" s="144">
        <v>1343</v>
      </c>
      <c r="J30" s="144">
        <v>340</v>
      </c>
      <c r="K30" s="145">
        <v>172</v>
      </c>
      <c r="L30" s="145">
        <v>181</v>
      </c>
      <c r="M30" s="146">
        <v>2036</v>
      </c>
      <c r="N30" s="144">
        <v>1297</v>
      </c>
      <c r="O30" s="145">
        <v>351</v>
      </c>
      <c r="P30" s="145">
        <v>150</v>
      </c>
      <c r="Q30" s="146">
        <v>1798</v>
      </c>
      <c r="R30" s="144">
        <v>1240</v>
      </c>
      <c r="S30" s="145">
        <v>348</v>
      </c>
      <c r="T30" s="145">
        <v>150</v>
      </c>
      <c r="U30" s="146">
        <v>1738</v>
      </c>
      <c r="V30" s="144">
        <v>1173</v>
      </c>
      <c r="W30" s="145">
        <v>367</v>
      </c>
      <c r="X30" s="145">
        <v>176</v>
      </c>
      <c r="Y30" s="146">
        <v>1716</v>
      </c>
      <c r="Z30" s="144">
        <v>1154</v>
      </c>
      <c r="AA30" s="145">
        <v>371</v>
      </c>
      <c r="AB30" s="145">
        <v>164</v>
      </c>
      <c r="AC30" s="146">
        <v>1689</v>
      </c>
      <c r="AD30" s="144">
        <v>1144</v>
      </c>
      <c r="AE30" s="145">
        <v>344</v>
      </c>
      <c r="AF30" s="145">
        <v>182</v>
      </c>
      <c r="AG30" s="146">
        <v>1670</v>
      </c>
      <c r="AH30" s="144">
        <v>1119</v>
      </c>
      <c r="AI30" s="145">
        <v>345</v>
      </c>
      <c r="AJ30" s="145">
        <v>174</v>
      </c>
      <c r="AK30" s="146">
        <v>1638</v>
      </c>
      <c r="AL30" s="144">
        <v>1059</v>
      </c>
      <c r="AM30" s="145">
        <v>341</v>
      </c>
      <c r="AN30" s="145">
        <v>178</v>
      </c>
      <c r="AO30" s="146">
        <v>1578</v>
      </c>
      <c r="AP30" s="144">
        <v>1013</v>
      </c>
      <c r="AQ30" s="145">
        <v>325</v>
      </c>
      <c r="AR30" s="145">
        <v>175</v>
      </c>
      <c r="AS30" s="146">
        <v>1513</v>
      </c>
      <c r="AT30" s="144">
        <v>926</v>
      </c>
      <c r="AU30" s="145">
        <v>249</v>
      </c>
      <c r="AV30" s="145">
        <v>345</v>
      </c>
      <c r="AW30" s="146">
        <v>1520</v>
      </c>
      <c r="AX30" s="144">
        <v>895</v>
      </c>
      <c r="AY30" s="145">
        <v>237</v>
      </c>
      <c r="AZ30" s="145">
        <v>350</v>
      </c>
      <c r="BA30" s="146">
        <v>1482</v>
      </c>
      <c r="BB30" s="144">
        <v>888</v>
      </c>
      <c r="BC30" s="145">
        <v>236</v>
      </c>
      <c r="BD30" s="145">
        <v>329</v>
      </c>
      <c r="BE30" s="146">
        <v>1453</v>
      </c>
      <c r="BF30" s="144">
        <v>893</v>
      </c>
      <c r="BG30" s="145">
        <v>235</v>
      </c>
      <c r="BH30" s="145">
        <v>306</v>
      </c>
      <c r="BI30" s="146">
        <v>1434</v>
      </c>
      <c r="BJ30" s="144">
        <v>889</v>
      </c>
      <c r="BK30" s="145">
        <v>230</v>
      </c>
      <c r="BL30" s="145">
        <v>288</v>
      </c>
      <c r="BM30" s="146">
        <v>1407</v>
      </c>
      <c r="BN30" s="144">
        <v>860</v>
      </c>
      <c r="BO30" s="145">
        <v>230</v>
      </c>
      <c r="BP30" s="145">
        <v>276</v>
      </c>
      <c r="BQ30" s="146">
        <v>1366</v>
      </c>
      <c r="BR30" s="144">
        <v>839</v>
      </c>
      <c r="BS30" s="145">
        <v>214</v>
      </c>
      <c r="BT30" s="145">
        <v>296</v>
      </c>
      <c r="BU30" s="146">
        <v>1349</v>
      </c>
      <c r="BV30" s="144">
        <v>824</v>
      </c>
      <c r="BW30" s="145">
        <v>212</v>
      </c>
      <c r="BX30" s="145">
        <v>292</v>
      </c>
      <c r="BY30" s="146">
        <v>1328</v>
      </c>
    </row>
    <row r="31" spans="1:77" ht="12.75" customHeight="1" x14ac:dyDescent="0.25">
      <c r="A31" s="147" t="s">
        <v>30</v>
      </c>
      <c r="B31" s="140">
        <v>74</v>
      </c>
      <c r="C31" s="141">
        <v>0</v>
      </c>
      <c r="D31" s="141">
        <v>1</v>
      </c>
      <c r="E31" s="142">
        <v>0</v>
      </c>
      <c r="F31" s="142">
        <v>0</v>
      </c>
      <c r="G31" s="142">
        <v>1</v>
      </c>
      <c r="H31" s="143">
        <v>76</v>
      </c>
      <c r="I31" s="144">
        <v>69</v>
      </c>
      <c r="J31" s="144">
        <v>0</v>
      </c>
      <c r="K31" s="145">
        <v>1</v>
      </c>
      <c r="L31" s="145">
        <v>0</v>
      </c>
      <c r="M31" s="146">
        <v>70</v>
      </c>
      <c r="N31" s="144">
        <v>64</v>
      </c>
      <c r="O31" s="145">
        <v>0</v>
      </c>
      <c r="P31" s="145">
        <v>2</v>
      </c>
      <c r="Q31" s="146">
        <v>66</v>
      </c>
      <c r="R31" s="144">
        <v>64</v>
      </c>
      <c r="S31" s="145">
        <v>1</v>
      </c>
      <c r="T31" s="145">
        <v>1</v>
      </c>
      <c r="U31" s="146">
        <v>66</v>
      </c>
      <c r="V31" s="144">
        <v>63</v>
      </c>
      <c r="W31" s="145">
        <v>0</v>
      </c>
      <c r="X31" s="145">
        <v>0</v>
      </c>
      <c r="Y31" s="146">
        <v>63</v>
      </c>
      <c r="Z31" s="144">
        <v>65</v>
      </c>
      <c r="AA31" s="145">
        <v>0</v>
      </c>
      <c r="AB31" s="145">
        <v>1</v>
      </c>
      <c r="AC31" s="146">
        <v>66</v>
      </c>
      <c r="AD31" s="144">
        <v>64</v>
      </c>
      <c r="AE31" s="145">
        <v>1</v>
      </c>
      <c r="AF31" s="145">
        <v>5</v>
      </c>
      <c r="AG31" s="146">
        <v>70</v>
      </c>
      <c r="AH31" s="144">
        <v>58</v>
      </c>
      <c r="AI31" s="145">
        <v>1</v>
      </c>
      <c r="AJ31" s="145">
        <v>4</v>
      </c>
      <c r="AK31" s="146">
        <v>63</v>
      </c>
      <c r="AL31" s="144">
        <v>61</v>
      </c>
      <c r="AM31" s="145">
        <v>0</v>
      </c>
      <c r="AN31" s="145">
        <v>1</v>
      </c>
      <c r="AO31" s="146">
        <v>62</v>
      </c>
      <c r="AP31" s="144">
        <v>56</v>
      </c>
      <c r="AQ31" s="145">
        <v>0</v>
      </c>
      <c r="AR31" s="145">
        <v>2</v>
      </c>
      <c r="AS31" s="146">
        <v>58</v>
      </c>
      <c r="AT31" s="144">
        <v>56</v>
      </c>
      <c r="AU31" s="145">
        <v>0</v>
      </c>
      <c r="AV31" s="145">
        <v>4</v>
      </c>
      <c r="AW31" s="146">
        <v>60</v>
      </c>
      <c r="AX31" s="144">
        <v>65</v>
      </c>
      <c r="AY31" s="145">
        <v>1</v>
      </c>
      <c r="AZ31" s="145">
        <v>15</v>
      </c>
      <c r="BA31" s="146">
        <v>81</v>
      </c>
      <c r="BB31" s="144">
        <v>73</v>
      </c>
      <c r="BC31" s="145">
        <v>1</v>
      </c>
      <c r="BD31" s="145">
        <v>17</v>
      </c>
      <c r="BE31" s="146">
        <v>91</v>
      </c>
      <c r="BF31" s="144">
        <v>65</v>
      </c>
      <c r="BG31" s="145">
        <v>2</v>
      </c>
      <c r="BH31" s="145">
        <v>20</v>
      </c>
      <c r="BI31" s="146">
        <v>87</v>
      </c>
      <c r="BJ31" s="144">
        <v>62</v>
      </c>
      <c r="BK31" s="145">
        <v>2</v>
      </c>
      <c r="BL31" s="145">
        <v>18</v>
      </c>
      <c r="BM31" s="146">
        <v>82</v>
      </c>
      <c r="BN31" s="144">
        <v>52</v>
      </c>
      <c r="BO31" s="145">
        <v>0</v>
      </c>
      <c r="BP31" s="145">
        <v>4</v>
      </c>
      <c r="BQ31" s="146">
        <v>56</v>
      </c>
      <c r="BR31" s="144">
        <v>66</v>
      </c>
      <c r="BS31" s="145">
        <v>1</v>
      </c>
      <c r="BT31" s="145">
        <v>18</v>
      </c>
      <c r="BU31" s="146">
        <v>85</v>
      </c>
      <c r="BV31" s="144">
        <v>56</v>
      </c>
      <c r="BW31" s="145">
        <v>1</v>
      </c>
      <c r="BX31" s="145">
        <v>9</v>
      </c>
      <c r="BY31" s="146">
        <v>66</v>
      </c>
    </row>
    <row r="32" spans="1:77" ht="12.75" customHeight="1" x14ac:dyDescent="0.25">
      <c r="A32" s="147" t="s">
        <v>31</v>
      </c>
      <c r="B32" s="140">
        <v>167</v>
      </c>
      <c r="C32" s="141">
        <v>8</v>
      </c>
      <c r="D32" s="141">
        <v>5</v>
      </c>
      <c r="E32" s="142">
        <v>0</v>
      </c>
      <c r="F32" s="142">
        <v>0</v>
      </c>
      <c r="G32" s="142">
        <v>0</v>
      </c>
      <c r="H32" s="143">
        <v>180</v>
      </c>
      <c r="I32" s="144">
        <v>166</v>
      </c>
      <c r="J32" s="144">
        <v>7</v>
      </c>
      <c r="K32" s="145">
        <v>5</v>
      </c>
      <c r="L32" s="145">
        <v>0</v>
      </c>
      <c r="M32" s="146">
        <v>178</v>
      </c>
      <c r="N32" s="144">
        <v>166</v>
      </c>
      <c r="O32" s="145">
        <v>6</v>
      </c>
      <c r="P32" s="145">
        <v>3</v>
      </c>
      <c r="Q32" s="146">
        <v>175</v>
      </c>
      <c r="R32" s="144">
        <v>162</v>
      </c>
      <c r="S32" s="145">
        <v>6</v>
      </c>
      <c r="T32" s="145">
        <v>4</v>
      </c>
      <c r="U32" s="146">
        <v>172</v>
      </c>
      <c r="V32" s="144">
        <v>161</v>
      </c>
      <c r="W32" s="145">
        <v>7</v>
      </c>
      <c r="X32" s="145">
        <v>5</v>
      </c>
      <c r="Y32" s="146">
        <v>173</v>
      </c>
      <c r="Z32" s="144">
        <v>161</v>
      </c>
      <c r="AA32" s="145">
        <v>6</v>
      </c>
      <c r="AB32" s="145">
        <v>3</v>
      </c>
      <c r="AC32" s="146">
        <v>170</v>
      </c>
      <c r="AD32" s="144">
        <v>153</v>
      </c>
      <c r="AE32" s="145">
        <v>5</v>
      </c>
      <c r="AF32" s="145">
        <v>2</v>
      </c>
      <c r="AG32" s="146">
        <v>160</v>
      </c>
      <c r="AH32" s="144">
        <v>153</v>
      </c>
      <c r="AI32" s="145">
        <v>11</v>
      </c>
      <c r="AJ32" s="145">
        <v>1</v>
      </c>
      <c r="AK32" s="146">
        <v>165</v>
      </c>
      <c r="AL32" s="144">
        <v>156</v>
      </c>
      <c r="AM32" s="145">
        <v>7</v>
      </c>
      <c r="AN32" s="145">
        <v>0</v>
      </c>
      <c r="AO32" s="146">
        <v>163</v>
      </c>
      <c r="AP32" s="144">
        <v>149</v>
      </c>
      <c r="AQ32" s="145">
        <v>7</v>
      </c>
      <c r="AR32" s="145">
        <v>0</v>
      </c>
      <c r="AS32" s="146">
        <v>156</v>
      </c>
      <c r="AT32" s="144">
        <v>136</v>
      </c>
      <c r="AU32" s="145">
        <v>3</v>
      </c>
      <c r="AV32" s="145">
        <v>3</v>
      </c>
      <c r="AW32" s="146">
        <v>142</v>
      </c>
      <c r="AX32" s="144">
        <v>128</v>
      </c>
      <c r="AY32" s="145">
        <v>3</v>
      </c>
      <c r="AZ32" s="145">
        <v>2</v>
      </c>
      <c r="BA32" s="146">
        <v>133</v>
      </c>
      <c r="BB32" s="144">
        <v>116</v>
      </c>
      <c r="BC32" s="145">
        <v>2</v>
      </c>
      <c r="BD32" s="145">
        <v>6</v>
      </c>
      <c r="BE32" s="146">
        <v>124</v>
      </c>
      <c r="BF32" s="144">
        <v>109</v>
      </c>
      <c r="BG32" s="145">
        <v>1</v>
      </c>
      <c r="BH32" s="145">
        <v>3</v>
      </c>
      <c r="BI32" s="146">
        <v>113</v>
      </c>
      <c r="BJ32" s="144">
        <v>101</v>
      </c>
      <c r="BK32" s="145">
        <v>5</v>
      </c>
      <c r="BL32" s="145">
        <v>9</v>
      </c>
      <c r="BM32" s="146">
        <v>115</v>
      </c>
      <c r="BN32" s="144">
        <v>94</v>
      </c>
      <c r="BO32" s="145">
        <v>5</v>
      </c>
      <c r="BP32" s="145">
        <v>9</v>
      </c>
      <c r="BQ32" s="146">
        <v>108</v>
      </c>
      <c r="BR32" s="144">
        <v>91</v>
      </c>
      <c r="BS32" s="145">
        <v>6</v>
      </c>
      <c r="BT32" s="145">
        <v>7</v>
      </c>
      <c r="BU32" s="146">
        <v>104</v>
      </c>
      <c r="BV32" s="144">
        <v>80</v>
      </c>
      <c r="BW32" s="145">
        <v>2</v>
      </c>
      <c r="BX32" s="145">
        <v>6</v>
      </c>
      <c r="BY32" s="146">
        <v>88</v>
      </c>
    </row>
    <row r="33" spans="1:77" ht="12.75" customHeight="1" x14ac:dyDescent="0.25">
      <c r="A33" s="147" t="s">
        <v>32</v>
      </c>
      <c r="B33" s="140">
        <v>63</v>
      </c>
      <c r="C33" s="141">
        <v>81</v>
      </c>
      <c r="D33" s="141">
        <v>116</v>
      </c>
      <c r="E33" s="142">
        <v>0</v>
      </c>
      <c r="F33" s="142">
        <v>0</v>
      </c>
      <c r="G33" s="142">
        <v>8</v>
      </c>
      <c r="H33" s="143">
        <v>268</v>
      </c>
      <c r="I33" s="144">
        <v>62</v>
      </c>
      <c r="J33" s="144">
        <v>92</v>
      </c>
      <c r="K33" s="145">
        <v>100</v>
      </c>
      <c r="L33" s="145">
        <v>8</v>
      </c>
      <c r="M33" s="146">
        <v>262</v>
      </c>
      <c r="N33" s="144">
        <v>57</v>
      </c>
      <c r="O33" s="145">
        <v>81</v>
      </c>
      <c r="P33" s="145">
        <v>107</v>
      </c>
      <c r="Q33" s="146">
        <v>245</v>
      </c>
      <c r="R33" s="144">
        <v>53</v>
      </c>
      <c r="S33" s="145">
        <v>84</v>
      </c>
      <c r="T33" s="145">
        <v>81</v>
      </c>
      <c r="U33" s="146">
        <v>218</v>
      </c>
      <c r="V33" s="144">
        <v>54</v>
      </c>
      <c r="W33" s="145">
        <v>73</v>
      </c>
      <c r="X33" s="145">
        <v>94</v>
      </c>
      <c r="Y33" s="146">
        <v>221</v>
      </c>
      <c r="Z33" s="144">
        <v>49</v>
      </c>
      <c r="AA33" s="145">
        <v>80</v>
      </c>
      <c r="AB33" s="145">
        <v>86</v>
      </c>
      <c r="AC33" s="146">
        <v>215</v>
      </c>
      <c r="AD33" s="144">
        <v>52</v>
      </c>
      <c r="AE33" s="145">
        <v>71</v>
      </c>
      <c r="AF33" s="145">
        <v>87</v>
      </c>
      <c r="AG33" s="146">
        <v>210</v>
      </c>
      <c r="AH33" s="144">
        <v>51</v>
      </c>
      <c r="AI33" s="145">
        <v>73</v>
      </c>
      <c r="AJ33" s="145">
        <v>73</v>
      </c>
      <c r="AK33" s="146">
        <v>197</v>
      </c>
      <c r="AL33" s="144">
        <v>46</v>
      </c>
      <c r="AM33" s="145">
        <v>66</v>
      </c>
      <c r="AN33" s="145">
        <v>66</v>
      </c>
      <c r="AO33" s="146">
        <v>178</v>
      </c>
      <c r="AP33" s="144">
        <v>43</v>
      </c>
      <c r="AQ33" s="145">
        <v>58</v>
      </c>
      <c r="AR33" s="145">
        <v>66</v>
      </c>
      <c r="AS33" s="146">
        <v>167</v>
      </c>
      <c r="AT33" s="144">
        <v>26</v>
      </c>
      <c r="AU33" s="145">
        <v>32</v>
      </c>
      <c r="AV33" s="145">
        <v>92</v>
      </c>
      <c r="AW33" s="146">
        <v>150</v>
      </c>
      <c r="AX33" s="144">
        <v>21</v>
      </c>
      <c r="AY33" s="145">
        <v>26</v>
      </c>
      <c r="AZ33" s="145">
        <v>94</v>
      </c>
      <c r="BA33" s="146">
        <v>141</v>
      </c>
      <c r="BB33" s="144">
        <v>18</v>
      </c>
      <c r="BC33" s="145">
        <v>20</v>
      </c>
      <c r="BD33" s="145">
        <v>68</v>
      </c>
      <c r="BE33" s="146">
        <v>106</v>
      </c>
      <c r="BF33" s="144">
        <v>19</v>
      </c>
      <c r="BG33" s="145">
        <v>20</v>
      </c>
      <c r="BH33" s="145">
        <v>52</v>
      </c>
      <c r="BI33" s="146">
        <v>91</v>
      </c>
      <c r="BJ33" s="144">
        <v>17</v>
      </c>
      <c r="BK33" s="145">
        <v>18</v>
      </c>
      <c r="BL33" s="145">
        <v>49</v>
      </c>
      <c r="BM33" s="146">
        <v>84</v>
      </c>
      <c r="BN33" s="144">
        <v>7</v>
      </c>
      <c r="BO33" s="145">
        <v>11</v>
      </c>
      <c r="BP33" s="145">
        <v>61</v>
      </c>
      <c r="BQ33" s="146">
        <v>79</v>
      </c>
      <c r="BR33" s="144">
        <v>9</v>
      </c>
      <c r="BS33" s="145">
        <v>12</v>
      </c>
      <c r="BT33" s="145">
        <v>69</v>
      </c>
      <c r="BU33" s="146">
        <v>90</v>
      </c>
      <c r="BV33" s="144">
        <v>9</v>
      </c>
      <c r="BW33" s="145">
        <v>10</v>
      </c>
      <c r="BX33" s="145">
        <v>72</v>
      </c>
      <c r="BY33" s="146">
        <v>91</v>
      </c>
    </row>
    <row r="34" spans="1:77" ht="12.75" customHeight="1" x14ac:dyDescent="0.25">
      <c r="A34" s="147" t="s">
        <v>33</v>
      </c>
      <c r="B34" s="140">
        <v>0</v>
      </c>
      <c r="C34" s="141">
        <v>0</v>
      </c>
      <c r="D34" s="141">
        <v>0</v>
      </c>
      <c r="E34" s="142">
        <v>0</v>
      </c>
      <c r="F34" s="142">
        <v>0</v>
      </c>
      <c r="G34" s="142">
        <v>0</v>
      </c>
      <c r="H34" s="143">
        <v>0</v>
      </c>
      <c r="I34" s="144">
        <v>0</v>
      </c>
      <c r="J34" s="144">
        <v>0</v>
      </c>
      <c r="K34" s="145">
        <v>0</v>
      </c>
      <c r="L34" s="145">
        <v>0</v>
      </c>
      <c r="M34" s="146">
        <v>0</v>
      </c>
      <c r="N34" s="144">
        <v>0</v>
      </c>
      <c r="O34" s="145">
        <v>0</v>
      </c>
      <c r="P34" s="145">
        <v>0</v>
      </c>
      <c r="Q34" s="146">
        <v>0</v>
      </c>
      <c r="R34" s="144">
        <v>0</v>
      </c>
      <c r="S34" s="145">
        <v>0</v>
      </c>
      <c r="T34" s="145">
        <v>0</v>
      </c>
      <c r="U34" s="146">
        <v>0</v>
      </c>
      <c r="V34" s="144">
        <v>0</v>
      </c>
      <c r="W34" s="145">
        <v>0</v>
      </c>
      <c r="X34" s="145">
        <v>0</v>
      </c>
      <c r="Y34" s="146">
        <v>0</v>
      </c>
      <c r="Z34" s="144">
        <v>0</v>
      </c>
      <c r="AA34" s="145">
        <v>0</v>
      </c>
      <c r="AB34" s="145">
        <v>0</v>
      </c>
      <c r="AC34" s="146">
        <v>0</v>
      </c>
      <c r="AD34" s="144">
        <v>0</v>
      </c>
      <c r="AE34" s="145">
        <v>0</v>
      </c>
      <c r="AF34" s="145">
        <v>0</v>
      </c>
      <c r="AG34" s="146">
        <v>0</v>
      </c>
      <c r="AH34" s="144">
        <v>0</v>
      </c>
      <c r="AI34" s="145">
        <v>0</v>
      </c>
      <c r="AJ34" s="145">
        <v>0</v>
      </c>
      <c r="AK34" s="146">
        <v>0</v>
      </c>
      <c r="AL34" s="144">
        <v>0</v>
      </c>
      <c r="AM34" s="145">
        <v>0</v>
      </c>
      <c r="AN34" s="145">
        <v>0</v>
      </c>
      <c r="AO34" s="146">
        <v>0</v>
      </c>
      <c r="AP34" s="144">
        <v>0</v>
      </c>
      <c r="AQ34" s="145">
        <v>0</v>
      </c>
      <c r="AR34" s="145">
        <v>0</v>
      </c>
      <c r="AS34" s="146">
        <v>0</v>
      </c>
      <c r="AT34" s="144">
        <v>0</v>
      </c>
      <c r="AU34" s="145">
        <v>0</v>
      </c>
      <c r="AV34" s="145">
        <v>0</v>
      </c>
      <c r="AW34" s="146">
        <v>0</v>
      </c>
      <c r="AX34" s="144">
        <v>0</v>
      </c>
      <c r="AY34" s="145">
        <v>0</v>
      </c>
      <c r="AZ34" s="145">
        <v>0</v>
      </c>
      <c r="BA34" s="146">
        <v>0</v>
      </c>
      <c r="BB34" s="144">
        <v>0</v>
      </c>
      <c r="BC34" s="145">
        <v>0</v>
      </c>
      <c r="BD34" s="145">
        <v>0</v>
      </c>
      <c r="BE34" s="146">
        <v>0</v>
      </c>
      <c r="BF34" s="144">
        <v>0</v>
      </c>
      <c r="BG34" s="145">
        <v>0</v>
      </c>
      <c r="BH34" s="145">
        <v>0</v>
      </c>
      <c r="BI34" s="146">
        <v>0</v>
      </c>
      <c r="BJ34" s="144">
        <v>0</v>
      </c>
      <c r="BK34" s="145">
        <v>0</v>
      </c>
      <c r="BL34" s="145">
        <v>0</v>
      </c>
      <c r="BM34" s="146">
        <v>0</v>
      </c>
      <c r="BN34" s="144">
        <v>15</v>
      </c>
      <c r="BO34" s="145">
        <v>1</v>
      </c>
      <c r="BP34" s="145">
        <v>13</v>
      </c>
      <c r="BQ34" s="146">
        <v>29</v>
      </c>
      <c r="BR34" s="144">
        <v>0</v>
      </c>
      <c r="BS34" s="145">
        <v>0</v>
      </c>
      <c r="BT34" s="145">
        <v>6</v>
      </c>
      <c r="BU34" s="146">
        <v>6</v>
      </c>
      <c r="BV34" s="144">
        <v>10</v>
      </c>
      <c r="BW34" s="145">
        <v>1</v>
      </c>
      <c r="BX34" s="145">
        <v>11</v>
      </c>
      <c r="BY34" s="146">
        <v>22</v>
      </c>
    </row>
    <row r="35" spans="1:77" ht="12.75" customHeight="1" x14ac:dyDescent="0.25">
      <c r="A35" s="149" t="s">
        <v>34</v>
      </c>
      <c r="B35" s="140">
        <v>1</v>
      </c>
      <c r="C35" s="141">
        <v>0</v>
      </c>
      <c r="D35" s="141">
        <v>122</v>
      </c>
      <c r="E35" s="142">
        <v>1</v>
      </c>
      <c r="F35" s="142">
        <v>0</v>
      </c>
      <c r="G35" s="142">
        <v>16</v>
      </c>
      <c r="H35" s="143">
        <v>140</v>
      </c>
      <c r="I35" s="144">
        <v>2</v>
      </c>
      <c r="J35" s="144">
        <v>1</v>
      </c>
      <c r="K35" s="145">
        <v>168</v>
      </c>
      <c r="L35" s="145">
        <v>66</v>
      </c>
      <c r="M35" s="146">
        <v>237</v>
      </c>
      <c r="N35" s="144">
        <v>1</v>
      </c>
      <c r="O35" s="145">
        <v>0</v>
      </c>
      <c r="P35" s="145">
        <v>104</v>
      </c>
      <c r="Q35" s="146">
        <v>105</v>
      </c>
      <c r="R35" s="144">
        <v>0</v>
      </c>
      <c r="S35" s="145">
        <v>0</v>
      </c>
      <c r="T35" s="145">
        <v>79</v>
      </c>
      <c r="U35" s="146">
        <v>79</v>
      </c>
      <c r="V35" s="144">
        <v>0</v>
      </c>
      <c r="W35" s="145">
        <v>0</v>
      </c>
      <c r="X35" s="145">
        <v>51</v>
      </c>
      <c r="Y35" s="146">
        <v>51</v>
      </c>
      <c r="Z35" s="144">
        <v>0</v>
      </c>
      <c r="AA35" s="145">
        <v>0</v>
      </c>
      <c r="AB35" s="145">
        <v>36</v>
      </c>
      <c r="AC35" s="146">
        <v>36</v>
      </c>
      <c r="AD35" s="144">
        <v>1</v>
      </c>
      <c r="AE35" s="145">
        <v>0</v>
      </c>
      <c r="AF35" s="145">
        <v>47</v>
      </c>
      <c r="AG35" s="146">
        <v>48</v>
      </c>
      <c r="AH35" s="144">
        <v>0</v>
      </c>
      <c r="AI35" s="145">
        <v>0</v>
      </c>
      <c r="AJ35" s="145">
        <v>58</v>
      </c>
      <c r="AK35" s="146">
        <v>58</v>
      </c>
      <c r="AL35" s="144">
        <v>0</v>
      </c>
      <c r="AM35" s="145">
        <v>0</v>
      </c>
      <c r="AN35" s="145">
        <v>90</v>
      </c>
      <c r="AO35" s="146">
        <v>90</v>
      </c>
      <c r="AP35" s="144">
        <v>3</v>
      </c>
      <c r="AQ35" s="145">
        <v>0</v>
      </c>
      <c r="AR35" s="145">
        <v>93</v>
      </c>
      <c r="AS35" s="146">
        <v>96</v>
      </c>
      <c r="AT35" s="144">
        <v>0</v>
      </c>
      <c r="AU35" s="145">
        <v>1</v>
      </c>
      <c r="AV35" s="145">
        <v>139</v>
      </c>
      <c r="AW35" s="146">
        <v>140</v>
      </c>
      <c r="AX35" s="144">
        <v>0</v>
      </c>
      <c r="AY35" s="145">
        <v>0</v>
      </c>
      <c r="AZ35" s="145">
        <v>142</v>
      </c>
      <c r="BA35" s="146">
        <v>142</v>
      </c>
      <c r="BB35" s="144">
        <v>1</v>
      </c>
      <c r="BC35" s="145">
        <v>0</v>
      </c>
      <c r="BD35" s="145">
        <v>154</v>
      </c>
      <c r="BE35" s="146">
        <v>155</v>
      </c>
      <c r="BF35" s="144">
        <v>2</v>
      </c>
      <c r="BG35" s="145">
        <v>0</v>
      </c>
      <c r="BH35" s="145">
        <v>192</v>
      </c>
      <c r="BI35" s="146">
        <v>194</v>
      </c>
      <c r="BJ35" s="144">
        <v>15</v>
      </c>
      <c r="BK35" s="145">
        <v>12</v>
      </c>
      <c r="BL35" s="145">
        <v>290</v>
      </c>
      <c r="BM35" s="146">
        <v>317</v>
      </c>
      <c r="BN35" s="144">
        <v>12</v>
      </c>
      <c r="BO35" s="145">
        <v>11</v>
      </c>
      <c r="BP35" s="145">
        <v>337</v>
      </c>
      <c r="BQ35" s="146">
        <v>360</v>
      </c>
      <c r="BR35" s="144">
        <v>6</v>
      </c>
      <c r="BS35" s="145">
        <v>14</v>
      </c>
      <c r="BT35" s="145">
        <v>667</v>
      </c>
      <c r="BU35" s="146">
        <v>687</v>
      </c>
      <c r="BV35" s="144">
        <v>15</v>
      </c>
      <c r="BW35" s="145">
        <v>13</v>
      </c>
      <c r="BX35" s="145">
        <v>632</v>
      </c>
      <c r="BY35" s="146">
        <v>660</v>
      </c>
    </row>
    <row r="36" spans="1:77" s="166" customFormat="1" ht="25.5" x14ac:dyDescent="0.25">
      <c r="A36" s="160" t="s">
        <v>35</v>
      </c>
      <c r="B36" s="161">
        <v>1675</v>
      </c>
      <c r="C36" s="162">
        <v>413</v>
      </c>
      <c r="D36" s="162">
        <v>388</v>
      </c>
      <c r="E36" s="163">
        <v>2</v>
      </c>
      <c r="F36" s="164">
        <v>0</v>
      </c>
      <c r="G36" s="164">
        <v>108</v>
      </c>
      <c r="H36" s="165">
        <v>2586</v>
      </c>
      <c r="I36" s="161">
        <v>1642</v>
      </c>
      <c r="J36" s="161">
        <v>440</v>
      </c>
      <c r="K36" s="162">
        <v>446</v>
      </c>
      <c r="L36" s="162">
        <v>255</v>
      </c>
      <c r="M36" s="165">
        <v>2783</v>
      </c>
      <c r="N36" s="161">
        <v>1585</v>
      </c>
      <c r="O36" s="162">
        <v>438</v>
      </c>
      <c r="P36" s="162">
        <v>366</v>
      </c>
      <c r="Q36" s="165">
        <v>2389</v>
      </c>
      <c r="R36" s="161">
        <v>1519</v>
      </c>
      <c r="S36" s="162">
        <v>439</v>
      </c>
      <c r="T36" s="162">
        <v>315</v>
      </c>
      <c r="U36" s="165">
        <v>2273</v>
      </c>
      <c r="V36" s="161">
        <v>1451</v>
      </c>
      <c r="W36" s="162">
        <v>447</v>
      </c>
      <c r="X36" s="162">
        <v>326</v>
      </c>
      <c r="Y36" s="165">
        <v>2224</v>
      </c>
      <c r="Z36" s="161">
        <v>1429</v>
      </c>
      <c r="AA36" s="162">
        <v>457</v>
      </c>
      <c r="AB36" s="162">
        <v>290</v>
      </c>
      <c r="AC36" s="165">
        <v>2176</v>
      </c>
      <c r="AD36" s="161">
        <v>1414</v>
      </c>
      <c r="AE36" s="162">
        <v>421</v>
      </c>
      <c r="AF36" s="162">
        <v>323</v>
      </c>
      <c r="AG36" s="165">
        <v>2158</v>
      </c>
      <c r="AH36" s="161">
        <v>1381</v>
      </c>
      <c r="AI36" s="162">
        <v>430</v>
      </c>
      <c r="AJ36" s="162">
        <v>310</v>
      </c>
      <c r="AK36" s="165">
        <v>2121</v>
      </c>
      <c r="AL36" s="161">
        <v>1322</v>
      </c>
      <c r="AM36" s="162">
        <v>414</v>
      </c>
      <c r="AN36" s="162">
        <v>335</v>
      </c>
      <c r="AO36" s="165">
        <v>2071</v>
      </c>
      <c r="AP36" s="161">
        <v>1264</v>
      </c>
      <c r="AQ36" s="162">
        <v>390</v>
      </c>
      <c r="AR36" s="162">
        <v>336</v>
      </c>
      <c r="AS36" s="165">
        <v>1990</v>
      </c>
      <c r="AT36" s="161">
        <v>1144</v>
      </c>
      <c r="AU36" s="162">
        <v>285</v>
      </c>
      <c r="AV36" s="162">
        <v>583</v>
      </c>
      <c r="AW36" s="165">
        <v>2012</v>
      </c>
      <c r="AX36" s="161">
        <v>1109</v>
      </c>
      <c r="AY36" s="162">
        <v>267</v>
      </c>
      <c r="AZ36" s="162">
        <v>603</v>
      </c>
      <c r="BA36" s="165">
        <v>1979</v>
      </c>
      <c r="BB36" s="161">
        <v>1096</v>
      </c>
      <c r="BC36" s="162">
        <v>259</v>
      </c>
      <c r="BD36" s="162">
        <v>574</v>
      </c>
      <c r="BE36" s="165">
        <v>1929</v>
      </c>
      <c r="BF36" s="161">
        <v>1088</v>
      </c>
      <c r="BG36" s="162">
        <v>258</v>
      </c>
      <c r="BH36" s="162">
        <v>573</v>
      </c>
      <c r="BI36" s="165">
        <v>1919</v>
      </c>
      <c r="BJ36" s="161">
        <v>1084</v>
      </c>
      <c r="BK36" s="162">
        <v>267</v>
      </c>
      <c r="BL36" s="162">
        <v>654</v>
      </c>
      <c r="BM36" s="165">
        <v>2005</v>
      </c>
      <c r="BN36" s="161">
        <v>1040</v>
      </c>
      <c r="BO36" s="162">
        <v>258</v>
      </c>
      <c r="BP36" s="162">
        <v>700</v>
      </c>
      <c r="BQ36" s="165">
        <v>1998</v>
      </c>
      <c r="BR36" s="161">
        <v>1011</v>
      </c>
      <c r="BS36" s="162">
        <v>247</v>
      </c>
      <c r="BT36" s="162">
        <v>1063</v>
      </c>
      <c r="BU36" s="165">
        <v>2321</v>
      </c>
      <c r="BV36" s="161">
        <v>994</v>
      </c>
      <c r="BW36" s="162">
        <v>239</v>
      </c>
      <c r="BX36" s="162">
        <v>1022</v>
      </c>
      <c r="BY36" s="165">
        <v>2255</v>
      </c>
    </row>
    <row r="37" spans="1:77" ht="12.75" customHeight="1" x14ac:dyDescent="0.25">
      <c r="A37" s="147" t="s">
        <v>36</v>
      </c>
      <c r="B37" s="140">
        <v>126</v>
      </c>
      <c r="C37" s="141">
        <v>0</v>
      </c>
      <c r="D37" s="141">
        <v>0</v>
      </c>
      <c r="E37" s="142">
        <v>0</v>
      </c>
      <c r="F37" s="142">
        <v>0</v>
      </c>
      <c r="G37" s="142">
        <v>0</v>
      </c>
      <c r="H37" s="143">
        <v>126</v>
      </c>
      <c r="I37" s="144">
        <v>130</v>
      </c>
      <c r="J37" s="144">
        <v>0</v>
      </c>
      <c r="K37" s="145">
        <v>0</v>
      </c>
      <c r="L37" s="145">
        <v>1</v>
      </c>
      <c r="M37" s="146">
        <v>131</v>
      </c>
      <c r="N37" s="144">
        <v>128</v>
      </c>
      <c r="O37" s="145">
        <v>1</v>
      </c>
      <c r="P37" s="145">
        <v>0</v>
      </c>
      <c r="Q37" s="146">
        <v>129</v>
      </c>
      <c r="R37" s="144">
        <v>124</v>
      </c>
      <c r="S37" s="145">
        <v>1</v>
      </c>
      <c r="T37" s="145">
        <v>0</v>
      </c>
      <c r="U37" s="146">
        <v>125</v>
      </c>
      <c r="V37" s="144">
        <v>125</v>
      </c>
      <c r="W37" s="145">
        <v>1</v>
      </c>
      <c r="X37" s="145">
        <v>0</v>
      </c>
      <c r="Y37" s="146">
        <v>126</v>
      </c>
      <c r="Z37" s="144">
        <v>148</v>
      </c>
      <c r="AA37" s="145">
        <v>3</v>
      </c>
      <c r="AB37" s="145">
        <v>0</v>
      </c>
      <c r="AC37" s="146">
        <v>151</v>
      </c>
      <c r="AD37" s="144">
        <v>199</v>
      </c>
      <c r="AE37" s="145">
        <v>1</v>
      </c>
      <c r="AF37" s="145">
        <v>0</v>
      </c>
      <c r="AG37" s="146">
        <v>200</v>
      </c>
      <c r="AH37" s="144">
        <v>256</v>
      </c>
      <c r="AI37" s="145">
        <v>1</v>
      </c>
      <c r="AJ37" s="145">
        <v>1</v>
      </c>
      <c r="AK37" s="146">
        <v>258</v>
      </c>
      <c r="AL37" s="144">
        <v>317</v>
      </c>
      <c r="AM37" s="145">
        <v>4</v>
      </c>
      <c r="AN37" s="145">
        <v>0</v>
      </c>
      <c r="AO37" s="146">
        <v>321</v>
      </c>
      <c r="AP37" s="144">
        <v>326</v>
      </c>
      <c r="AQ37" s="145">
        <v>5</v>
      </c>
      <c r="AR37" s="145">
        <v>2</v>
      </c>
      <c r="AS37" s="146">
        <v>333</v>
      </c>
      <c r="AT37" s="144">
        <v>316</v>
      </c>
      <c r="AU37" s="145">
        <v>5</v>
      </c>
      <c r="AV37" s="145">
        <v>4</v>
      </c>
      <c r="AW37" s="146">
        <v>325</v>
      </c>
      <c r="AX37" s="144">
        <v>338</v>
      </c>
      <c r="AY37" s="145">
        <v>3</v>
      </c>
      <c r="AZ37" s="145">
        <v>6</v>
      </c>
      <c r="BA37" s="146">
        <v>347</v>
      </c>
      <c r="BB37" s="144">
        <v>339</v>
      </c>
      <c r="BC37" s="145">
        <v>3</v>
      </c>
      <c r="BD37" s="145">
        <v>6</v>
      </c>
      <c r="BE37" s="146">
        <v>348</v>
      </c>
      <c r="BF37" s="144">
        <v>368</v>
      </c>
      <c r="BG37" s="145">
        <v>5</v>
      </c>
      <c r="BH37" s="145">
        <v>6</v>
      </c>
      <c r="BI37" s="146">
        <v>379</v>
      </c>
      <c r="BJ37" s="144">
        <v>378</v>
      </c>
      <c r="BK37" s="145">
        <v>4</v>
      </c>
      <c r="BL37" s="145">
        <v>4</v>
      </c>
      <c r="BM37" s="146">
        <v>386</v>
      </c>
      <c r="BN37" s="144">
        <v>388</v>
      </c>
      <c r="BO37" s="145">
        <v>5</v>
      </c>
      <c r="BP37" s="145">
        <v>7</v>
      </c>
      <c r="BQ37" s="146">
        <v>400</v>
      </c>
      <c r="BR37" s="144">
        <v>472</v>
      </c>
      <c r="BS37" s="145">
        <v>6</v>
      </c>
      <c r="BT37" s="145">
        <v>2</v>
      </c>
      <c r="BU37" s="146">
        <v>480</v>
      </c>
      <c r="BV37" s="144">
        <v>443</v>
      </c>
      <c r="BW37" s="145">
        <v>5</v>
      </c>
      <c r="BX37" s="145">
        <v>2</v>
      </c>
      <c r="BY37" s="146">
        <v>450</v>
      </c>
    </row>
    <row r="38" spans="1:77" ht="12.75" customHeight="1" x14ac:dyDescent="0.25">
      <c r="A38" s="147" t="s">
        <v>37</v>
      </c>
      <c r="B38" s="140">
        <v>1111</v>
      </c>
      <c r="C38" s="141">
        <v>24</v>
      </c>
      <c r="D38" s="141">
        <v>4</v>
      </c>
      <c r="E38" s="142">
        <v>0</v>
      </c>
      <c r="F38" s="142">
        <v>0</v>
      </c>
      <c r="G38" s="142">
        <v>10</v>
      </c>
      <c r="H38" s="143">
        <v>1149</v>
      </c>
      <c r="I38" s="144">
        <v>1065</v>
      </c>
      <c r="J38" s="144">
        <v>18</v>
      </c>
      <c r="K38" s="145">
        <v>5</v>
      </c>
      <c r="L38" s="145">
        <v>6</v>
      </c>
      <c r="M38" s="146">
        <v>1094</v>
      </c>
      <c r="N38" s="144">
        <v>1025</v>
      </c>
      <c r="O38" s="145">
        <v>25</v>
      </c>
      <c r="P38" s="145">
        <v>9</v>
      </c>
      <c r="Q38" s="146">
        <v>1059</v>
      </c>
      <c r="R38" s="144">
        <v>998</v>
      </c>
      <c r="S38" s="145">
        <v>29</v>
      </c>
      <c r="T38" s="145">
        <v>8</v>
      </c>
      <c r="U38" s="146">
        <v>1035</v>
      </c>
      <c r="V38" s="144">
        <v>1003</v>
      </c>
      <c r="W38" s="145">
        <v>26</v>
      </c>
      <c r="X38" s="145">
        <v>3</v>
      </c>
      <c r="Y38" s="146">
        <v>1032</v>
      </c>
      <c r="Z38" s="144">
        <v>1046</v>
      </c>
      <c r="AA38" s="145">
        <v>33</v>
      </c>
      <c r="AB38" s="145">
        <v>6</v>
      </c>
      <c r="AC38" s="146">
        <v>1085</v>
      </c>
      <c r="AD38" s="144">
        <v>1345</v>
      </c>
      <c r="AE38" s="145">
        <v>38</v>
      </c>
      <c r="AF38" s="145">
        <v>22</v>
      </c>
      <c r="AG38" s="146">
        <v>1405</v>
      </c>
      <c r="AH38" s="144">
        <v>1380</v>
      </c>
      <c r="AI38" s="145">
        <v>57</v>
      </c>
      <c r="AJ38" s="145">
        <v>13</v>
      </c>
      <c r="AK38" s="146">
        <v>1450</v>
      </c>
      <c r="AL38" s="144">
        <v>1534</v>
      </c>
      <c r="AM38" s="145">
        <v>71</v>
      </c>
      <c r="AN38" s="145">
        <v>17</v>
      </c>
      <c r="AO38" s="146">
        <v>1622</v>
      </c>
      <c r="AP38" s="144">
        <v>1496</v>
      </c>
      <c r="AQ38" s="145">
        <v>84</v>
      </c>
      <c r="AR38" s="145">
        <v>20</v>
      </c>
      <c r="AS38" s="146">
        <v>1600</v>
      </c>
      <c r="AT38" s="144">
        <v>1536</v>
      </c>
      <c r="AU38" s="145">
        <v>70</v>
      </c>
      <c r="AV38" s="145">
        <v>25</v>
      </c>
      <c r="AW38" s="146">
        <v>1631</v>
      </c>
      <c r="AX38" s="144">
        <v>1521</v>
      </c>
      <c r="AY38" s="145">
        <v>70</v>
      </c>
      <c r="AZ38" s="145">
        <v>30</v>
      </c>
      <c r="BA38" s="146">
        <v>1621</v>
      </c>
      <c r="BB38" s="144">
        <v>1535</v>
      </c>
      <c r="BC38" s="145">
        <v>50</v>
      </c>
      <c r="BD38" s="145">
        <v>27</v>
      </c>
      <c r="BE38" s="146">
        <v>1612</v>
      </c>
      <c r="BF38" s="144">
        <v>1504</v>
      </c>
      <c r="BG38" s="145">
        <v>45</v>
      </c>
      <c r="BH38" s="145">
        <v>30</v>
      </c>
      <c r="BI38" s="146">
        <v>1579</v>
      </c>
      <c r="BJ38" s="144">
        <v>1559</v>
      </c>
      <c r="BK38" s="145">
        <v>78</v>
      </c>
      <c r="BL38" s="145">
        <v>30</v>
      </c>
      <c r="BM38" s="146">
        <v>1667</v>
      </c>
      <c r="BN38" s="144">
        <v>1507</v>
      </c>
      <c r="BO38" s="145">
        <v>77</v>
      </c>
      <c r="BP38" s="145">
        <v>28</v>
      </c>
      <c r="BQ38" s="146">
        <v>1612</v>
      </c>
      <c r="BR38" s="144">
        <v>1502</v>
      </c>
      <c r="BS38" s="145">
        <v>50</v>
      </c>
      <c r="BT38" s="145">
        <v>13</v>
      </c>
      <c r="BU38" s="146">
        <v>1565</v>
      </c>
      <c r="BV38" s="144">
        <v>1336</v>
      </c>
      <c r="BW38" s="145">
        <v>37</v>
      </c>
      <c r="BX38" s="145">
        <v>10</v>
      </c>
      <c r="BY38" s="146">
        <v>1383</v>
      </c>
    </row>
    <row r="39" spans="1:77" ht="12.75" customHeight="1" x14ac:dyDescent="0.25">
      <c r="A39" s="147" t="s">
        <v>38</v>
      </c>
      <c r="B39" s="140">
        <v>48</v>
      </c>
      <c r="C39" s="141">
        <v>57</v>
      </c>
      <c r="D39" s="141">
        <v>13</v>
      </c>
      <c r="E39" s="142">
        <v>0</v>
      </c>
      <c r="F39" s="142">
        <v>0</v>
      </c>
      <c r="G39" s="142">
        <v>0</v>
      </c>
      <c r="H39" s="143">
        <v>118</v>
      </c>
      <c r="I39" s="144">
        <v>36</v>
      </c>
      <c r="J39" s="144">
        <v>53</v>
      </c>
      <c r="K39" s="145">
        <v>14</v>
      </c>
      <c r="L39" s="145">
        <v>1</v>
      </c>
      <c r="M39" s="146">
        <v>104</v>
      </c>
      <c r="N39" s="144">
        <v>37</v>
      </c>
      <c r="O39" s="145">
        <v>49</v>
      </c>
      <c r="P39" s="145">
        <v>6</v>
      </c>
      <c r="Q39" s="146">
        <v>92</v>
      </c>
      <c r="R39" s="144">
        <v>39</v>
      </c>
      <c r="S39" s="145">
        <v>37</v>
      </c>
      <c r="T39" s="145">
        <v>7</v>
      </c>
      <c r="U39" s="146">
        <v>83</v>
      </c>
      <c r="V39" s="144">
        <v>38</v>
      </c>
      <c r="W39" s="145">
        <v>46</v>
      </c>
      <c r="X39" s="145">
        <v>10</v>
      </c>
      <c r="Y39" s="146">
        <v>94</v>
      </c>
      <c r="Z39" s="144">
        <v>39</v>
      </c>
      <c r="AA39" s="145">
        <v>53</v>
      </c>
      <c r="AB39" s="145">
        <v>8</v>
      </c>
      <c r="AC39" s="146">
        <v>100</v>
      </c>
      <c r="AD39" s="144">
        <v>49</v>
      </c>
      <c r="AE39" s="145">
        <v>49</v>
      </c>
      <c r="AF39" s="145">
        <v>17</v>
      </c>
      <c r="AG39" s="146">
        <v>115</v>
      </c>
      <c r="AH39" s="144">
        <v>61</v>
      </c>
      <c r="AI39" s="145">
        <v>53</v>
      </c>
      <c r="AJ39" s="145">
        <v>14</v>
      </c>
      <c r="AK39" s="146">
        <v>128</v>
      </c>
      <c r="AL39" s="144">
        <v>67</v>
      </c>
      <c r="AM39" s="145">
        <v>41</v>
      </c>
      <c r="AN39" s="145">
        <v>6</v>
      </c>
      <c r="AO39" s="146">
        <v>114</v>
      </c>
      <c r="AP39" s="144">
        <v>70</v>
      </c>
      <c r="AQ39" s="145">
        <v>39</v>
      </c>
      <c r="AR39" s="145">
        <v>2</v>
      </c>
      <c r="AS39" s="146">
        <v>111</v>
      </c>
      <c r="AT39" s="144">
        <v>70</v>
      </c>
      <c r="AU39" s="145">
        <v>46</v>
      </c>
      <c r="AV39" s="145">
        <v>8</v>
      </c>
      <c r="AW39" s="146">
        <v>124</v>
      </c>
      <c r="AX39" s="144">
        <v>76</v>
      </c>
      <c r="AY39" s="145">
        <v>51</v>
      </c>
      <c r="AZ39" s="145">
        <v>13</v>
      </c>
      <c r="BA39" s="146">
        <v>140</v>
      </c>
      <c r="BB39" s="144">
        <v>75</v>
      </c>
      <c r="BC39" s="145">
        <v>53</v>
      </c>
      <c r="BD39" s="145">
        <v>11</v>
      </c>
      <c r="BE39" s="146">
        <v>139</v>
      </c>
      <c r="BF39" s="144">
        <v>73</v>
      </c>
      <c r="BG39" s="145">
        <v>54</v>
      </c>
      <c r="BH39" s="145">
        <v>9</v>
      </c>
      <c r="BI39" s="146">
        <v>136</v>
      </c>
      <c r="BJ39" s="144">
        <v>69</v>
      </c>
      <c r="BK39" s="145">
        <v>38</v>
      </c>
      <c r="BL39" s="145">
        <v>3</v>
      </c>
      <c r="BM39" s="146">
        <v>110</v>
      </c>
      <c r="BN39" s="144">
        <v>56</v>
      </c>
      <c r="BO39" s="145">
        <v>34</v>
      </c>
      <c r="BP39" s="145">
        <v>5</v>
      </c>
      <c r="BQ39" s="146">
        <v>95</v>
      </c>
      <c r="BR39" s="144">
        <v>67</v>
      </c>
      <c r="BS39" s="145">
        <v>37</v>
      </c>
      <c r="BT39" s="145">
        <v>4</v>
      </c>
      <c r="BU39" s="146">
        <v>108</v>
      </c>
      <c r="BV39" s="144">
        <v>75</v>
      </c>
      <c r="BW39" s="145">
        <v>43</v>
      </c>
      <c r="BX39" s="145">
        <v>7</v>
      </c>
      <c r="BY39" s="146">
        <v>125</v>
      </c>
    </row>
    <row r="40" spans="1:77" ht="12.75" customHeight="1" x14ac:dyDescent="0.25">
      <c r="A40" s="147" t="s">
        <v>39</v>
      </c>
      <c r="B40" s="140">
        <v>9128</v>
      </c>
      <c r="C40" s="141">
        <v>418</v>
      </c>
      <c r="D40" s="141">
        <v>173</v>
      </c>
      <c r="E40" s="142">
        <v>3</v>
      </c>
      <c r="F40" s="142">
        <v>1</v>
      </c>
      <c r="G40" s="142">
        <v>254</v>
      </c>
      <c r="H40" s="143">
        <v>9977</v>
      </c>
      <c r="I40" s="144">
        <v>8455</v>
      </c>
      <c r="J40" s="144">
        <v>435</v>
      </c>
      <c r="K40" s="145">
        <v>170</v>
      </c>
      <c r="L40" s="145">
        <v>225</v>
      </c>
      <c r="M40" s="146">
        <v>9285</v>
      </c>
      <c r="N40" s="144">
        <v>7788</v>
      </c>
      <c r="O40" s="145">
        <v>439</v>
      </c>
      <c r="P40" s="145">
        <v>179</v>
      </c>
      <c r="Q40" s="146">
        <v>8406</v>
      </c>
      <c r="R40" s="144">
        <v>7611</v>
      </c>
      <c r="S40" s="145">
        <v>446</v>
      </c>
      <c r="T40" s="145">
        <v>153</v>
      </c>
      <c r="U40" s="146">
        <v>8210</v>
      </c>
      <c r="V40" s="144">
        <v>7636</v>
      </c>
      <c r="W40" s="145">
        <v>438</v>
      </c>
      <c r="X40" s="145">
        <v>166</v>
      </c>
      <c r="Y40" s="146">
        <v>8240</v>
      </c>
      <c r="Z40" s="144">
        <v>7671</v>
      </c>
      <c r="AA40" s="145">
        <v>464</v>
      </c>
      <c r="AB40" s="145">
        <v>171</v>
      </c>
      <c r="AC40" s="146">
        <v>8306</v>
      </c>
      <c r="AD40" s="144">
        <v>8106</v>
      </c>
      <c r="AE40" s="145">
        <v>513</v>
      </c>
      <c r="AF40" s="145">
        <v>255</v>
      </c>
      <c r="AG40" s="146">
        <v>8874</v>
      </c>
      <c r="AH40" s="144">
        <v>8517</v>
      </c>
      <c r="AI40" s="145">
        <v>612</v>
      </c>
      <c r="AJ40" s="145">
        <v>249</v>
      </c>
      <c r="AK40" s="146">
        <v>9378</v>
      </c>
      <c r="AL40" s="144">
        <v>9138</v>
      </c>
      <c r="AM40" s="145">
        <v>708</v>
      </c>
      <c r="AN40" s="145">
        <v>271</v>
      </c>
      <c r="AO40" s="146">
        <v>10117</v>
      </c>
      <c r="AP40" s="144">
        <v>9051</v>
      </c>
      <c r="AQ40" s="145">
        <v>748</v>
      </c>
      <c r="AR40" s="145">
        <v>375</v>
      </c>
      <c r="AS40" s="146">
        <v>10174</v>
      </c>
      <c r="AT40" s="144">
        <v>8866</v>
      </c>
      <c r="AU40" s="145">
        <v>729</v>
      </c>
      <c r="AV40" s="145">
        <v>463</v>
      </c>
      <c r="AW40" s="146">
        <v>10058</v>
      </c>
      <c r="AX40" s="144">
        <v>8810</v>
      </c>
      <c r="AY40" s="145">
        <v>718</v>
      </c>
      <c r="AZ40" s="145">
        <v>466</v>
      </c>
      <c r="BA40" s="146">
        <v>9994</v>
      </c>
      <c r="BB40" s="144">
        <v>8651</v>
      </c>
      <c r="BC40" s="145">
        <v>719</v>
      </c>
      <c r="BD40" s="145">
        <v>422</v>
      </c>
      <c r="BE40" s="146">
        <v>9792</v>
      </c>
      <c r="BF40" s="144">
        <v>8305</v>
      </c>
      <c r="BG40" s="145">
        <v>703</v>
      </c>
      <c r="BH40" s="145">
        <v>422</v>
      </c>
      <c r="BI40" s="146">
        <v>9430</v>
      </c>
      <c r="BJ40" s="144">
        <v>8043</v>
      </c>
      <c r="BK40" s="145">
        <v>739</v>
      </c>
      <c r="BL40" s="145">
        <v>391</v>
      </c>
      <c r="BM40" s="146">
        <v>9173</v>
      </c>
      <c r="BN40" s="144">
        <v>7691</v>
      </c>
      <c r="BO40" s="145">
        <v>746</v>
      </c>
      <c r="BP40" s="145">
        <v>412</v>
      </c>
      <c r="BQ40" s="146">
        <v>8849</v>
      </c>
      <c r="BR40" s="144">
        <v>7473</v>
      </c>
      <c r="BS40" s="145">
        <v>792</v>
      </c>
      <c r="BT40" s="145">
        <v>345</v>
      </c>
      <c r="BU40" s="146">
        <v>8610</v>
      </c>
      <c r="BV40" s="144">
        <v>7071</v>
      </c>
      <c r="BW40" s="145">
        <v>783</v>
      </c>
      <c r="BX40" s="145">
        <v>339</v>
      </c>
      <c r="BY40" s="146">
        <v>8193</v>
      </c>
    </row>
    <row r="41" spans="1:77" ht="12.75" customHeight="1" x14ac:dyDescent="0.25">
      <c r="A41" s="149" t="s">
        <v>40</v>
      </c>
      <c r="B41" s="140">
        <v>0</v>
      </c>
      <c r="C41" s="141">
        <v>0</v>
      </c>
      <c r="D41" s="141">
        <v>0</v>
      </c>
      <c r="E41" s="142">
        <v>0</v>
      </c>
      <c r="F41" s="142">
        <v>0</v>
      </c>
      <c r="G41" s="142">
        <v>0</v>
      </c>
      <c r="H41" s="143">
        <v>0</v>
      </c>
      <c r="I41" s="144">
        <v>0</v>
      </c>
      <c r="J41" s="144">
        <v>0</v>
      </c>
      <c r="K41" s="145">
        <v>0</v>
      </c>
      <c r="L41" s="145">
        <v>0</v>
      </c>
      <c r="M41" s="146">
        <v>0</v>
      </c>
      <c r="N41" s="144">
        <v>0</v>
      </c>
      <c r="O41" s="145">
        <v>0</v>
      </c>
      <c r="P41" s="145">
        <v>0</v>
      </c>
      <c r="Q41" s="146">
        <v>0</v>
      </c>
      <c r="R41" s="144">
        <v>0</v>
      </c>
      <c r="S41" s="145">
        <v>0</v>
      </c>
      <c r="T41" s="145">
        <v>0</v>
      </c>
      <c r="U41" s="146">
        <v>0</v>
      </c>
      <c r="V41" s="144">
        <v>0</v>
      </c>
      <c r="W41" s="145">
        <v>0</v>
      </c>
      <c r="X41" s="145">
        <v>0</v>
      </c>
      <c r="Y41" s="146">
        <v>0</v>
      </c>
      <c r="Z41" s="144">
        <v>0</v>
      </c>
      <c r="AA41" s="145">
        <v>0</v>
      </c>
      <c r="AB41" s="145">
        <v>0</v>
      </c>
      <c r="AC41" s="146">
        <v>0</v>
      </c>
      <c r="AD41" s="144">
        <v>0</v>
      </c>
      <c r="AE41" s="145">
        <v>0</v>
      </c>
      <c r="AF41" s="145">
        <v>0</v>
      </c>
      <c r="AG41" s="146">
        <v>0</v>
      </c>
      <c r="AH41" s="144">
        <v>0</v>
      </c>
      <c r="AI41" s="145">
        <v>0</v>
      </c>
      <c r="AJ41" s="145">
        <v>0</v>
      </c>
      <c r="AK41" s="146">
        <v>0</v>
      </c>
      <c r="AL41" s="144">
        <v>0</v>
      </c>
      <c r="AM41" s="145">
        <v>0</v>
      </c>
      <c r="AN41" s="145">
        <v>0</v>
      </c>
      <c r="AO41" s="146">
        <v>0</v>
      </c>
      <c r="AP41" s="144">
        <v>0</v>
      </c>
      <c r="AQ41" s="145">
        <v>0</v>
      </c>
      <c r="AR41" s="145">
        <v>0</v>
      </c>
      <c r="AS41" s="146">
        <v>0</v>
      </c>
      <c r="AT41" s="144">
        <v>458</v>
      </c>
      <c r="AU41" s="145">
        <v>34</v>
      </c>
      <c r="AV41" s="145">
        <v>105</v>
      </c>
      <c r="AW41" s="146">
        <v>597</v>
      </c>
      <c r="AX41" s="144">
        <v>403</v>
      </c>
      <c r="AY41" s="145">
        <v>38</v>
      </c>
      <c r="AZ41" s="145">
        <v>107</v>
      </c>
      <c r="BA41" s="146">
        <v>548</v>
      </c>
      <c r="BB41" s="144">
        <v>454</v>
      </c>
      <c r="BC41" s="145">
        <v>31</v>
      </c>
      <c r="BD41" s="145">
        <v>135</v>
      </c>
      <c r="BE41" s="146">
        <v>620</v>
      </c>
      <c r="BF41" s="144">
        <v>515</v>
      </c>
      <c r="BG41" s="145">
        <v>33</v>
      </c>
      <c r="BH41" s="145">
        <v>202</v>
      </c>
      <c r="BI41" s="146">
        <v>750</v>
      </c>
      <c r="BJ41" s="144">
        <v>562</v>
      </c>
      <c r="BK41" s="145">
        <v>37</v>
      </c>
      <c r="BL41" s="145">
        <v>163</v>
      </c>
      <c r="BM41" s="146">
        <v>762</v>
      </c>
      <c r="BN41" s="144">
        <v>527</v>
      </c>
      <c r="BO41" s="145">
        <v>40</v>
      </c>
      <c r="BP41" s="145">
        <v>161</v>
      </c>
      <c r="BQ41" s="146">
        <v>728</v>
      </c>
      <c r="BR41" s="144">
        <v>258</v>
      </c>
      <c r="BS41" s="145">
        <v>17</v>
      </c>
      <c r="BT41" s="145">
        <v>158</v>
      </c>
      <c r="BU41" s="146">
        <v>433</v>
      </c>
      <c r="BV41" s="144">
        <v>198</v>
      </c>
      <c r="BW41" s="145">
        <v>23</v>
      </c>
      <c r="BX41" s="145">
        <v>126</v>
      </c>
      <c r="BY41" s="146">
        <v>347</v>
      </c>
    </row>
    <row r="42" spans="1:77" s="155" customFormat="1" ht="12.75" customHeight="1" x14ac:dyDescent="0.25">
      <c r="A42" s="150" t="s">
        <v>41</v>
      </c>
      <c r="B42" s="151">
        <v>10413</v>
      </c>
      <c r="C42" s="152">
        <v>499</v>
      </c>
      <c r="D42" s="152">
        <v>190</v>
      </c>
      <c r="E42" s="153">
        <v>3</v>
      </c>
      <c r="F42" s="153">
        <v>1</v>
      </c>
      <c r="G42" s="153">
        <v>264</v>
      </c>
      <c r="H42" s="154">
        <v>11370</v>
      </c>
      <c r="I42" s="151">
        <v>9686</v>
      </c>
      <c r="J42" s="151">
        <v>506</v>
      </c>
      <c r="K42" s="152">
        <v>189</v>
      </c>
      <c r="L42" s="152">
        <v>233</v>
      </c>
      <c r="M42" s="154">
        <v>10614</v>
      </c>
      <c r="N42" s="151">
        <v>8978</v>
      </c>
      <c r="O42" s="152">
        <v>514</v>
      </c>
      <c r="P42" s="152">
        <v>194</v>
      </c>
      <c r="Q42" s="154">
        <v>9686</v>
      </c>
      <c r="R42" s="151">
        <v>8772</v>
      </c>
      <c r="S42" s="152">
        <v>513</v>
      </c>
      <c r="T42" s="152">
        <v>168</v>
      </c>
      <c r="U42" s="154">
        <v>9453</v>
      </c>
      <c r="V42" s="151">
        <v>8802</v>
      </c>
      <c r="W42" s="152">
        <v>511</v>
      </c>
      <c r="X42" s="152">
        <v>179</v>
      </c>
      <c r="Y42" s="154">
        <v>9492</v>
      </c>
      <c r="Z42" s="151">
        <v>8904</v>
      </c>
      <c r="AA42" s="152">
        <v>553</v>
      </c>
      <c r="AB42" s="152">
        <v>185</v>
      </c>
      <c r="AC42" s="154">
        <v>9642</v>
      </c>
      <c r="AD42" s="151">
        <v>9699</v>
      </c>
      <c r="AE42" s="152">
        <v>601</v>
      </c>
      <c r="AF42" s="152">
        <v>294</v>
      </c>
      <c r="AG42" s="154">
        <v>10594</v>
      </c>
      <c r="AH42" s="151">
        <v>10214</v>
      </c>
      <c r="AI42" s="152">
        <v>723</v>
      </c>
      <c r="AJ42" s="152">
        <v>277</v>
      </c>
      <c r="AK42" s="154">
        <v>11214</v>
      </c>
      <c r="AL42" s="151">
        <v>11056</v>
      </c>
      <c r="AM42" s="152">
        <v>824</v>
      </c>
      <c r="AN42" s="152">
        <v>294</v>
      </c>
      <c r="AO42" s="154">
        <v>12174</v>
      </c>
      <c r="AP42" s="151">
        <v>10943</v>
      </c>
      <c r="AQ42" s="152">
        <v>876</v>
      </c>
      <c r="AR42" s="152">
        <v>399</v>
      </c>
      <c r="AS42" s="154">
        <v>12218</v>
      </c>
      <c r="AT42" s="151">
        <v>11246</v>
      </c>
      <c r="AU42" s="152">
        <v>884</v>
      </c>
      <c r="AV42" s="152">
        <v>605</v>
      </c>
      <c r="AW42" s="154">
        <v>12735</v>
      </c>
      <c r="AX42" s="151">
        <v>11148</v>
      </c>
      <c r="AY42" s="152">
        <v>880</v>
      </c>
      <c r="AZ42" s="152">
        <v>622</v>
      </c>
      <c r="BA42" s="154">
        <v>12650</v>
      </c>
      <c r="BB42" s="151">
        <v>11054</v>
      </c>
      <c r="BC42" s="152">
        <v>856</v>
      </c>
      <c r="BD42" s="152">
        <v>601</v>
      </c>
      <c r="BE42" s="154">
        <v>12511</v>
      </c>
      <c r="BF42" s="151">
        <v>10765</v>
      </c>
      <c r="BG42" s="152">
        <v>840</v>
      </c>
      <c r="BH42" s="152">
        <v>669</v>
      </c>
      <c r="BI42" s="154">
        <v>12274</v>
      </c>
      <c r="BJ42" s="151">
        <v>10611</v>
      </c>
      <c r="BK42" s="152">
        <v>896</v>
      </c>
      <c r="BL42" s="152">
        <v>591</v>
      </c>
      <c r="BM42" s="154">
        <v>12098</v>
      </c>
      <c r="BN42" s="151">
        <v>10169</v>
      </c>
      <c r="BO42" s="152">
        <v>902</v>
      </c>
      <c r="BP42" s="152">
        <v>613</v>
      </c>
      <c r="BQ42" s="154">
        <v>11684</v>
      </c>
      <c r="BR42" s="151">
        <v>9772</v>
      </c>
      <c r="BS42" s="152">
        <v>902</v>
      </c>
      <c r="BT42" s="152">
        <v>522</v>
      </c>
      <c r="BU42" s="154">
        <v>11196</v>
      </c>
      <c r="BV42" s="151">
        <v>9123</v>
      </c>
      <c r="BW42" s="152">
        <v>891</v>
      </c>
      <c r="BX42" s="152">
        <v>484</v>
      </c>
      <c r="BY42" s="154">
        <v>10498</v>
      </c>
    </row>
    <row r="43" spans="1:77" s="155" customFormat="1" ht="12.75" customHeight="1" x14ac:dyDescent="0.25">
      <c r="A43" s="150" t="s">
        <v>42</v>
      </c>
      <c r="B43" s="168">
        <v>0</v>
      </c>
      <c r="C43" s="169">
        <v>0</v>
      </c>
      <c r="D43" s="169">
        <v>0</v>
      </c>
      <c r="E43" s="170">
        <v>1</v>
      </c>
      <c r="F43" s="170">
        <v>2</v>
      </c>
      <c r="G43" s="170">
        <v>1136</v>
      </c>
      <c r="H43" s="171">
        <v>1139</v>
      </c>
      <c r="I43" s="168">
        <v>0</v>
      </c>
      <c r="J43" s="168">
        <v>0</v>
      </c>
      <c r="K43" s="169">
        <v>0</v>
      </c>
      <c r="L43" s="169">
        <v>2113</v>
      </c>
      <c r="M43" s="171">
        <v>2113</v>
      </c>
      <c r="N43" s="168">
        <v>0</v>
      </c>
      <c r="O43" s="169">
        <v>0</v>
      </c>
      <c r="P43" s="169">
        <v>0</v>
      </c>
      <c r="Q43" s="171">
        <v>0</v>
      </c>
      <c r="R43" s="168">
        <v>0</v>
      </c>
      <c r="S43" s="169">
        <v>0</v>
      </c>
      <c r="T43" s="169">
        <v>0</v>
      </c>
      <c r="U43" s="171">
        <v>0</v>
      </c>
      <c r="V43" s="168">
        <v>0</v>
      </c>
      <c r="W43" s="169">
        <v>0</v>
      </c>
      <c r="X43" s="169">
        <v>0</v>
      </c>
      <c r="Y43" s="171">
        <v>0</v>
      </c>
      <c r="Z43" s="168">
        <v>0</v>
      </c>
      <c r="AA43" s="169">
        <v>0</v>
      </c>
      <c r="AB43" s="169">
        <v>0</v>
      </c>
      <c r="AC43" s="171">
        <v>0</v>
      </c>
      <c r="AD43" s="168">
        <v>0</v>
      </c>
      <c r="AE43" s="169">
        <v>0</v>
      </c>
      <c r="AF43" s="169">
        <v>0</v>
      </c>
      <c r="AG43" s="171">
        <v>0</v>
      </c>
      <c r="AH43" s="168">
        <v>0</v>
      </c>
      <c r="AI43" s="169">
        <v>0</v>
      </c>
      <c r="AJ43" s="169">
        <v>0</v>
      </c>
      <c r="AK43" s="171">
        <v>0</v>
      </c>
      <c r="AL43" s="168">
        <v>0</v>
      </c>
      <c r="AM43" s="169">
        <v>0</v>
      </c>
      <c r="AN43" s="169">
        <v>0</v>
      </c>
      <c r="AO43" s="171">
        <v>0</v>
      </c>
      <c r="AP43" s="168">
        <v>0</v>
      </c>
      <c r="AQ43" s="169">
        <v>0</v>
      </c>
      <c r="AR43" s="169">
        <v>0</v>
      </c>
      <c r="AS43" s="171">
        <v>0</v>
      </c>
      <c r="AT43" s="168">
        <v>0</v>
      </c>
      <c r="AU43" s="169">
        <v>0</v>
      </c>
      <c r="AV43" s="169">
        <v>0</v>
      </c>
      <c r="AW43" s="171">
        <v>0</v>
      </c>
      <c r="AX43" s="168">
        <v>0</v>
      </c>
      <c r="AY43" s="169">
        <v>0</v>
      </c>
      <c r="AZ43" s="169">
        <v>0</v>
      </c>
      <c r="BA43" s="171">
        <v>0</v>
      </c>
      <c r="BB43" s="168">
        <v>0</v>
      </c>
      <c r="BC43" s="169">
        <v>0</v>
      </c>
      <c r="BD43" s="169">
        <v>0</v>
      </c>
      <c r="BE43" s="171">
        <v>0</v>
      </c>
      <c r="BF43" s="168">
        <v>0</v>
      </c>
      <c r="BG43" s="169">
        <v>0</v>
      </c>
      <c r="BH43" s="169">
        <v>0</v>
      </c>
      <c r="BI43" s="171">
        <v>0</v>
      </c>
      <c r="BJ43" s="168">
        <v>0</v>
      </c>
      <c r="BK43" s="169">
        <v>0</v>
      </c>
      <c r="BL43" s="169">
        <v>0</v>
      </c>
      <c r="BM43" s="171">
        <v>0</v>
      </c>
      <c r="BN43" s="168">
        <v>0</v>
      </c>
      <c r="BO43" s="169">
        <v>0</v>
      </c>
      <c r="BP43" s="169">
        <v>0</v>
      </c>
      <c r="BQ43" s="171">
        <v>0</v>
      </c>
      <c r="BR43" s="168">
        <v>0</v>
      </c>
      <c r="BS43" s="169">
        <v>0</v>
      </c>
      <c r="BT43" s="169">
        <v>0</v>
      </c>
      <c r="BU43" s="171">
        <v>0</v>
      </c>
      <c r="BV43" s="168">
        <v>0</v>
      </c>
      <c r="BW43" s="169">
        <v>0</v>
      </c>
      <c r="BX43" s="169">
        <v>0</v>
      </c>
      <c r="BY43" s="171">
        <v>0</v>
      </c>
    </row>
    <row r="44" spans="1:77" s="155" customFormat="1" ht="12.75" customHeight="1" thickBot="1" x14ac:dyDescent="0.3">
      <c r="A44" s="172" t="s">
        <v>96</v>
      </c>
      <c r="B44" s="173">
        <v>196140</v>
      </c>
      <c r="C44" s="174">
        <v>57543</v>
      </c>
      <c r="D44" s="174">
        <v>54219</v>
      </c>
      <c r="E44" s="175">
        <v>226</v>
      </c>
      <c r="F44" s="175">
        <v>138</v>
      </c>
      <c r="G44" s="175">
        <v>24954</v>
      </c>
      <c r="H44" s="176">
        <v>333220</v>
      </c>
      <c r="I44" s="173">
        <v>180260</v>
      </c>
      <c r="J44" s="173">
        <v>68161</v>
      </c>
      <c r="K44" s="174">
        <v>63488</v>
      </c>
      <c r="L44" s="174">
        <v>23554</v>
      </c>
      <c r="M44" s="176">
        <v>335463</v>
      </c>
      <c r="N44" s="173">
        <v>163359</v>
      </c>
      <c r="O44" s="174">
        <v>75243</v>
      </c>
      <c r="P44" s="174">
        <v>57136</v>
      </c>
      <c r="Q44" s="176">
        <v>295738</v>
      </c>
      <c r="R44" s="173">
        <v>151848</v>
      </c>
      <c r="S44" s="174">
        <v>79401</v>
      </c>
      <c r="T44" s="174">
        <v>53617</v>
      </c>
      <c r="U44" s="176">
        <v>284866</v>
      </c>
      <c r="V44" s="173">
        <v>146661</v>
      </c>
      <c r="W44" s="174">
        <v>78400</v>
      </c>
      <c r="X44" s="174">
        <v>54665</v>
      </c>
      <c r="Y44" s="176">
        <v>279726</v>
      </c>
      <c r="Z44" s="173">
        <v>143800</v>
      </c>
      <c r="AA44" s="174">
        <v>78691</v>
      </c>
      <c r="AB44" s="174">
        <v>51830</v>
      </c>
      <c r="AC44" s="176">
        <v>274321</v>
      </c>
      <c r="AD44" s="173">
        <v>144851</v>
      </c>
      <c r="AE44" s="174">
        <v>79093</v>
      </c>
      <c r="AF44" s="174">
        <v>47741</v>
      </c>
      <c r="AG44" s="176">
        <v>271685</v>
      </c>
      <c r="AH44" s="173">
        <v>145638</v>
      </c>
      <c r="AI44" s="174">
        <v>78696</v>
      </c>
      <c r="AJ44" s="174">
        <v>48247</v>
      </c>
      <c r="AK44" s="176">
        <v>272581</v>
      </c>
      <c r="AL44" s="173">
        <v>145406</v>
      </c>
      <c r="AM44" s="174">
        <v>78165</v>
      </c>
      <c r="AN44" s="174">
        <v>49730</v>
      </c>
      <c r="AO44" s="176">
        <v>273301</v>
      </c>
      <c r="AP44" s="173">
        <v>142280</v>
      </c>
      <c r="AQ44" s="174">
        <v>77444</v>
      </c>
      <c r="AR44" s="174">
        <v>50996</v>
      </c>
      <c r="AS44" s="176">
        <v>270720</v>
      </c>
      <c r="AT44" s="173">
        <v>131609</v>
      </c>
      <c r="AU44" s="174">
        <v>70775</v>
      </c>
      <c r="AV44" s="174">
        <v>65660</v>
      </c>
      <c r="AW44" s="176">
        <v>268044</v>
      </c>
      <c r="AX44" s="173">
        <v>129042</v>
      </c>
      <c r="AY44" s="174">
        <v>70011</v>
      </c>
      <c r="AZ44" s="174">
        <v>65588</v>
      </c>
      <c r="BA44" s="176">
        <v>264641</v>
      </c>
      <c r="BB44" s="173">
        <v>126451</v>
      </c>
      <c r="BC44" s="174">
        <v>68333</v>
      </c>
      <c r="BD44" s="174">
        <v>66681</v>
      </c>
      <c r="BE44" s="176">
        <v>261465</v>
      </c>
      <c r="BF44" s="173">
        <v>123974</v>
      </c>
      <c r="BG44" s="174">
        <v>65871</v>
      </c>
      <c r="BH44" s="174">
        <v>67564</v>
      </c>
      <c r="BI44" s="176">
        <v>257409</v>
      </c>
      <c r="BJ44" s="173">
        <v>121000</v>
      </c>
      <c r="BK44" s="174">
        <v>62903</v>
      </c>
      <c r="BL44" s="174">
        <v>72368</v>
      </c>
      <c r="BM44" s="176">
        <v>256271</v>
      </c>
      <c r="BN44" s="173">
        <v>118116</v>
      </c>
      <c r="BO44" s="174">
        <v>62441</v>
      </c>
      <c r="BP44" s="174">
        <v>74505</v>
      </c>
      <c r="BQ44" s="176">
        <v>255062</v>
      </c>
      <c r="BR44" s="173">
        <v>116818</v>
      </c>
      <c r="BS44" s="174">
        <v>63691</v>
      </c>
      <c r="BT44" s="174">
        <v>71114</v>
      </c>
      <c r="BU44" s="176">
        <v>251623</v>
      </c>
      <c r="BV44" s="173">
        <v>115091</v>
      </c>
      <c r="BW44" s="174">
        <v>64082</v>
      </c>
      <c r="BX44" s="174">
        <v>69950</v>
      </c>
      <c r="BY44" s="176">
        <v>249123</v>
      </c>
    </row>
    <row r="45" spans="1:77" x14ac:dyDescent="0.25">
      <c r="BV45" s="132"/>
      <c r="BW45" s="132"/>
      <c r="BX45" s="132"/>
      <c r="BY45" s="132"/>
    </row>
    <row r="46" spans="1:77" ht="12.75" customHeight="1" thickBot="1" x14ac:dyDescent="0.3">
      <c r="A46" s="60" t="s">
        <v>97</v>
      </c>
      <c r="BV46" s="132"/>
      <c r="BW46" s="132"/>
      <c r="BX46" s="132"/>
      <c r="BY46" s="132"/>
    </row>
    <row r="47" spans="1:77" ht="24.6" customHeight="1" x14ac:dyDescent="0.25">
      <c r="A47" s="303" t="s">
        <v>92</v>
      </c>
      <c r="B47" s="177" t="s">
        <v>47</v>
      </c>
      <c r="C47" s="9" t="s">
        <v>47</v>
      </c>
      <c r="D47" s="9" t="s">
        <v>47</v>
      </c>
      <c r="E47" s="9" t="s">
        <v>3</v>
      </c>
      <c r="F47" s="9" t="s">
        <v>3</v>
      </c>
      <c r="G47" s="178" t="s">
        <v>98</v>
      </c>
      <c r="H47" s="12" t="s">
        <v>47</v>
      </c>
      <c r="I47" s="9" t="s">
        <v>49</v>
      </c>
      <c r="J47" s="9" t="s">
        <v>49</v>
      </c>
      <c r="K47" s="9" t="s">
        <v>49</v>
      </c>
      <c r="L47" s="9" t="s">
        <v>99</v>
      </c>
      <c r="M47" s="12" t="s">
        <v>49</v>
      </c>
      <c r="N47" s="134" t="s">
        <v>51</v>
      </c>
      <c r="O47" s="9" t="s">
        <v>51</v>
      </c>
      <c r="P47" s="9" t="s">
        <v>51</v>
      </c>
      <c r="Q47" s="12" t="s">
        <v>51</v>
      </c>
      <c r="R47" s="134" t="s">
        <v>52</v>
      </c>
      <c r="S47" s="9" t="s">
        <v>52</v>
      </c>
      <c r="T47" s="9" t="s">
        <v>52</v>
      </c>
      <c r="U47" s="12" t="s">
        <v>52</v>
      </c>
      <c r="V47" s="134" t="s">
        <v>53</v>
      </c>
      <c r="W47" s="9" t="s">
        <v>53</v>
      </c>
      <c r="X47" s="9" t="s">
        <v>53</v>
      </c>
      <c r="Y47" s="12" t="s">
        <v>53</v>
      </c>
      <c r="Z47" s="134" t="s">
        <v>54</v>
      </c>
      <c r="AA47" s="9" t="s">
        <v>54</v>
      </c>
      <c r="AB47" s="9" t="s">
        <v>54</v>
      </c>
      <c r="AC47" s="12" t="s">
        <v>54</v>
      </c>
      <c r="AD47" s="134" t="s">
        <v>55</v>
      </c>
      <c r="AE47" s="9" t="s">
        <v>55</v>
      </c>
      <c r="AF47" s="9" t="s">
        <v>55</v>
      </c>
      <c r="AG47" s="12" t="s">
        <v>55</v>
      </c>
      <c r="AH47" s="134" t="s">
        <v>56</v>
      </c>
      <c r="AI47" s="9" t="s">
        <v>56</v>
      </c>
      <c r="AJ47" s="9" t="s">
        <v>56</v>
      </c>
      <c r="AK47" s="12" t="s">
        <v>56</v>
      </c>
      <c r="AL47" s="134" t="s">
        <v>57</v>
      </c>
      <c r="AM47" s="9" t="s">
        <v>57</v>
      </c>
      <c r="AN47" s="9" t="s">
        <v>57</v>
      </c>
      <c r="AO47" s="12" t="s">
        <v>57</v>
      </c>
      <c r="AP47" s="134" t="s">
        <v>58</v>
      </c>
      <c r="AQ47" s="9" t="s">
        <v>58</v>
      </c>
      <c r="AR47" s="9" t="s">
        <v>58</v>
      </c>
      <c r="AS47" s="12" t="s">
        <v>58</v>
      </c>
      <c r="AT47" s="134" t="s">
        <v>62</v>
      </c>
      <c r="AU47" s="9" t="s">
        <v>62</v>
      </c>
      <c r="AV47" s="9" t="s">
        <v>62</v>
      </c>
      <c r="AW47" s="12" t="s">
        <v>62</v>
      </c>
      <c r="AX47" s="134" t="s">
        <v>63</v>
      </c>
      <c r="AY47" s="9" t="s">
        <v>63</v>
      </c>
      <c r="AZ47" s="9" t="s">
        <v>63</v>
      </c>
      <c r="BA47" s="12" t="s">
        <v>63</v>
      </c>
      <c r="BB47" s="134" t="s">
        <v>64</v>
      </c>
      <c r="BC47" s="9" t="s">
        <v>64</v>
      </c>
      <c r="BD47" s="9" t="s">
        <v>64</v>
      </c>
      <c r="BE47" s="12" t="s">
        <v>64</v>
      </c>
      <c r="BF47" s="134" t="s">
        <v>65</v>
      </c>
      <c r="BG47" s="9" t="s">
        <v>65</v>
      </c>
      <c r="BH47" s="9" t="s">
        <v>65</v>
      </c>
      <c r="BI47" s="12" t="s">
        <v>65</v>
      </c>
      <c r="BJ47" s="134" t="s">
        <v>66</v>
      </c>
      <c r="BK47" s="9" t="s">
        <v>66</v>
      </c>
      <c r="BL47" s="9" t="s">
        <v>66</v>
      </c>
      <c r="BM47" s="12" t="s">
        <v>66</v>
      </c>
      <c r="BN47" s="134" t="s">
        <v>67</v>
      </c>
      <c r="BO47" s="9" t="s">
        <v>67</v>
      </c>
      <c r="BP47" s="9" t="s">
        <v>67</v>
      </c>
      <c r="BQ47" s="12" t="s">
        <v>67</v>
      </c>
      <c r="BR47" s="134" t="s">
        <v>68</v>
      </c>
      <c r="BS47" s="9" t="s">
        <v>68</v>
      </c>
      <c r="BT47" s="9" t="s">
        <v>68</v>
      </c>
      <c r="BU47" s="12" t="s">
        <v>68</v>
      </c>
      <c r="BV47" s="134" t="s">
        <v>195</v>
      </c>
      <c r="BW47" s="9" t="s">
        <v>195</v>
      </c>
      <c r="BX47" s="9" t="s">
        <v>195</v>
      </c>
      <c r="BY47" s="12" t="s">
        <v>195</v>
      </c>
    </row>
    <row r="48" spans="1:77" ht="12.75" customHeight="1" x14ac:dyDescent="0.25">
      <c r="A48" s="304"/>
      <c r="B48" s="135" t="s">
        <v>93</v>
      </c>
      <c r="C48" s="136" t="s">
        <v>94</v>
      </c>
      <c r="D48" s="136" t="s">
        <v>95</v>
      </c>
      <c r="E48" s="136" t="s">
        <v>93</v>
      </c>
      <c r="F48" s="136" t="s">
        <v>94</v>
      </c>
      <c r="G48" s="135" t="s">
        <v>95</v>
      </c>
      <c r="H48" s="137" t="s">
        <v>89</v>
      </c>
      <c r="I48" s="138" t="s">
        <v>93</v>
      </c>
      <c r="J48" s="138" t="s">
        <v>94</v>
      </c>
      <c r="K48" s="138" t="s">
        <v>95</v>
      </c>
      <c r="L48" s="135" t="s">
        <v>95</v>
      </c>
      <c r="M48" s="137" t="s">
        <v>89</v>
      </c>
      <c r="N48" s="138" t="s">
        <v>93</v>
      </c>
      <c r="O48" s="138" t="s">
        <v>94</v>
      </c>
      <c r="P48" s="135" t="s">
        <v>95</v>
      </c>
      <c r="Q48" s="137" t="s">
        <v>89</v>
      </c>
      <c r="R48" s="138" t="s">
        <v>93</v>
      </c>
      <c r="S48" s="138" t="s">
        <v>94</v>
      </c>
      <c r="T48" s="135" t="s">
        <v>95</v>
      </c>
      <c r="U48" s="137" t="s">
        <v>89</v>
      </c>
      <c r="V48" s="138" t="s">
        <v>93</v>
      </c>
      <c r="W48" s="138" t="s">
        <v>94</v>
      </c>
      <c r="X48" s="135" t="s">
        <v>95</v>
      </c>
      <c r="Y48" s="137" t="s">
        <v>89</v>
      </c>
      <c r="Z48" s="138" t="s">
        <v>93</v>
      </c>
      <c r="AA48" s="138" t="s">
        <v>94</v>
      </c>
      <c r="AB48" s="135" t="s">
        <v>95</v>
      </c>
      <c r="AC48" s="137" t="s">
        <v>89</v>
      </c>
      <c r="AD48" s="138" t="s">
        <v>93</v>
      </c>
      <c r="AE48" s="138" t="s">
        <v>94</v>
      </c>
      <c r="AF48" s="135" t="s">
        <v>95</v>
      </c>
      <c r="AG48" s="137" t="s">
        <v>89</v>
      </c>
      <c r="AH48" s="138" t="s">
        <v>93</v>
      </c>
      <c r="AI48" s="138" t="s">
        <v>94</v>
      </c>
      <c r="AJ48" s="135" t="s">
        <v>95</v>
      </c>
      <c r="AK48" s="137" t="s">
        <v>89</v>
      </c>
      <c r="AL48" s="138" t="s">
        <v>93</v>
      </c>
      <c r="AM48" s="138" t="s">
        <v>94</v>
      </c>
      <c r="AN48" s="135" t="s">
        <v>95</v>
      </c>
      <c r="AO48" s="137" t="s">
        <v>89</v>
      </c>
      <c r="AP48" s="138" t="s">
        <v>93</v>
      </c>
      <c r="AQ48" s="138" t="s">
        <v>94</v>
      </c>
      <c r="AR48" s="135" t="s">
        <v>95</v>
      </c>
      <c r="AS48" s="137" t="s">
        <v>89</v>
      </c>
      <c r="AT48" s="138" t="s">
        <v>93</v>
      </c>
      <c r="AU48" s="138" t="s">
        <v>94</v>
      </c>
      <c r="AV48" s="135" t="s">
        <v>95</v>
      </c>
      <c r="AW48" s="137" t="s">
        <v>89</v>
      </c>
      <c r="AX48" s="138" t="s">
        <v>93</v>
      </c>
      <c r="AY48" s="138" t="s">
        <v>94</v>
      </c>
      <c r="AZ48" s="135" t="s">
        <v>95</v>
      </c>
      <c r="BA48" s="137" t="s">
        <v>89</v>
      </c>
      <c r="BB48" s="138" t="s">
        <v>93</v>
      </c>
      <c r="BC48" s="138" t="s">
        <v>94</v>
      </c>
      <c r="BD48" s="135" t="s">
        <v>95</v>
      </c>
      <c r="BE48" s="137" t="s">
        <v>89</v>
      </c>
      <c r="BF48" s="138" t="s">
        <v>93</v>
      </c>
      <c r="BG48" s="138" t="s">
        <v>94</v>
      </c>
      <c r="BH48" s="135" t="s">
        <v>95</v>
      </c>
      <c r="BI48" s="137" t="s">
        <v>89</v>
      </c>
      <c r="BJ48" s="138" t="s">
        <v>93</v>
      </c>
      <c r="BK48" s="138" t="s">
        <v>94</v>
      </c>
      <c r="BL48" s="135" t="s">
        <v>95</v>
      </c>
      <c r="BM48" s="137" t="s">
        <v>89</v>
      </c>
      <c r="BN48" s="138" t="s">
        <v>93</v>
      </c>
      <c r="BO48" s="138" t="s">
        <v>94</v>
      </c>
      <c r="BP48" s="135" t="s">
        <v>95</v>
      </c>
      <c r="BQ48" s="137" t="s">
        <v>89</v>
      </c>
      <c r="BR48" s="138" t="s">
        <v>93</v>
      </c>
      <c r="BS48" s="138" t="s">
        <v>94</v>
      </c>
      <c r="BT48" s="135" t="s">
        <v>95</v>
      </c>
      <c r="BU48" s="137" t="s">
        <v>89</v>
      </c>
      <c r="BV48" s="138" t="s">
        <v>93</v>
      </c>
      <c r="BW48" s="138" t="s">
        <v>94</v>
      </c>
      <c r="BX48" s="135" t="s">
        <v>95</v>
      </c>
      <c r="BY48" s="137" t="s">
        <v>89</v>
      </c>
    </row>
    <row r="49" spans="1:77" ht="12.75" customHeight="1" x14ac:dyDescent="0.25">
      <c r="A49" s="139" t="s">
        <v>5</v>
      </c>
      <c r="B49" s="179">
        <v>14832.239799999999</v>
      </c>
      <c r="C49" s="180">
        <v>5520.2466999999997</v>
      </c>
      <c r="D49" s="180">
        <v>823.07889999999998</v>
      </c>
      <c r="E49" s="181">
        <v>6.3074000000000003</v>
      </c>
      <c r="F49" s="181">
        <v>17.690300000000001</v>
      </c>
      <c r="G49" s="181">
        <v>1252.6088</v>
      </c>
      <c r="H49" s="182">
        <f>SUM(B49:G49)</f>
        <v>22452.171900000001</v>
      </c>
      <c r="I49" s="145">
        <v>13898.989</v>
      </c>
      <c r="J49" s="144">
        <v>7945.8931000000002</v>
      </c>
      <c r="K49" s="145">
        <v>997.95619999999997</v>
      </c>
      <c r="L49" s="145">
        <v>556.46050000000002</v>
      </c>
      <c r="M49" s="146">
        <v>23399.2988</v>
      </c>
      <c r="N49" s="144">
        <v>14034.4802</v>
      </c>
      <c r="O49" s="145">
        <v>8885.009</v>
      </c>
      <c r="P49" s="145">
        <v>954.4828</v>
      </c>
      <c r="Q49" s="146">
        <v>23873.972000000002</v>
      </c>
      <c r="R49" s="144">
        <v>13766.551100000001</v>
      </c>
      <c r="S49" s="145">
        <v>10085.59</v>
      </c>
      <c r="T49" s="145">
        <v>1113.2598</v>
      </c>
      <c r="U49" s="146">
        <v>24965.400900000001</v>
      </c>
      <c r="V49" s="144">
        <v>13960</v>
      </c>
      <c r="W49" s="145">
        <v>10213</v>
      </c>
      <c r="X49" s="145">
        <v>1202</v>
      </c>
      <c r="Y49" s="146">
        <v>25376</v>
      </c>
      <c r="Z49" s="144">
        <v>14447.057100000002</v>
      </c>
      <c r="AA49" s="145">
        <v>10256.6839</v>
      </c>
      <c r="AB49" s="145">
        <v>1157.2139999999999</v>
      </c>
      <c r="AC49" s="146">
        <v>25860.955000000002</v>
      </c>
      <c r="AD49" s="144">
        <v>15169.2655</v>
      </c>
      <c r="AE49" s="145">
        <v>10441.825000000001</v>
      </c>
      <c r="AF49" s="145">
        <v>1157.7321999999999</v>
      </c>
      <c r="AG49" s="146">
        <v>26768.822699999997</v>
      </c>
      <c r="AH49" s="144">
        <v>15413.8678</v>
      </c>
      <c r="AI49" s="145">
        <v>10409.0947</v>
      </c>
      <c r="AJ49" s="145">
        <v>1340.8711000000001</v>
      </c>
      <c r="AK49" s="146">
        <v>27163.833600000002</v>
      </c>
      <c r="AL49" s="144">
        <v>15873.462100000001</v>
      </c>
      <c r="AM49" s="145">
        <v>10765.2196</v>
      </c>
      <c r="AN49" s="145">
        <v>1437.9807000000001</v>
      </c>
      <c r="AO49" s="146">
        <v>28076.662400000001</v>
      </c>
      <c r="AP49" s="144">
        <v>15839.548500000001</v>
      </c>
      <c r="AQ49" s="145">
        <v>10957.766799999999</v>
      </c>
      <c r="AR49" s="145">
        <v>1524.7203</v>
      </c>
      <c r="AS49" s="146">
        <v>28322.035600000003</v>
      </c>
      <c r="AT49" s="144">
        <v>15121.426799999999</v>
      </c>
      <c r="AU49" s="145">
        <v>10490.063899999999</v>
      </c>
      <c r="AV49" s="145">
        <v>3178.7298000000001</v>
      </c>
      <c r="AW49" s="146">
        <v>28790.220499999999</v>
      </c>
      <c r="AX49" s="144">
        <v>14935.844499999999</v>
      </c>
      <c r="AY49" s="145">
        <v>10811.0419</v>
      </c>
      <c r="AZ49" s="145">
        <v>3131.1433000000002</v>
      </c>
      <c r="BA49" s="146">
        <v>28878.029699999999</v>
      </c>
      <c r="BB49" s="144">
        <v>15351.493399999999</v>
      </c>
      <c r="BC49" s="145">
        <v>10973.939899999999</v>
      </c>
      <c r="BD49" s="145">
        <v>3536.0918000000001</v>
      </c>
      <c r="BE49" s="146">
        <v>29861.525099999999</v>
      </c>
      <c r="BF49" s="144">
        <v>15647.5957</v>
      </c>
      <c r="BG49" s="145">
        <v>10923.1931</v>
      </c>
      <c r="BH49" s="145">
        <v>3948.0553</v>
      </c>
      <c r="BI49" s="146">
        <v>30518.844100000002</v>
      </c>
      <c r="BJ49" s="144">
        <v>15708.878676032182</v>
      </c>
      <c r="BK49" s="145">
        <v>10235.860901062668</v>
      </c>
      <c r="BL49" s="145">
        <v>5517.406499449593</v>
      </c>
      <c r="BM49" s="146">
        <v>31462.146076544443</v>
      </c>
      <c r="BN49" s="144">
        <v>15941.632033684917</v>
      </c>
      <c r="BO49" s="145">
        <v>10396.664216894605</v>
      </c>
      <c r="BP49" s="145">
        <v>5966.925579867755</v>
      </c>
      <c r="BQ49" s="146">
        <v>32305.221830447277</v>
      </c>
      <c r="BR49" s="144">
        <v>16099.649657453803</v>
      </c>
      <c r="BS49" s="145">
        <v>10718.62979873013</v>
      </c>
      <c r="BT49" s="145">
        <v>5524.748198112371</v>
      </c>
      <c r="BU49" s="146">
        <v>32343.027654296304</v>
      </c>
      <c r="BV49" s="144">
        <v>16184.64886731789</v>
      </c>
      <c r="BW49" s="145">
        <v>11012.071598456278</v>
      </c>
      <c r="BX49" s="145">
        <v>5394.037999088825</v>
      </c>
      <c r="BY49" s="146">
        <v>32590.758464862993</v>
      </c>
    </row>
    <row r="50" spans="1:77" ht="12.75" customHeight="1" x14ac:dyDescent="0.25">
      <c r="A50" s="147" t="s">
        <v>6</v>
      </c>
      <c r="B50" s="179">
        <v>21342.486400000002</v>
      </c>
      <c r="C50" s="180">
        <v>5188.9355999999998</v>
      </c>
      <c r="D50" s="180">
        <v>538.62440000000004</v>
      </c>
      <c r="E50" s="181">
        <v>12.036199999999999</v>
      </c>
      <c r="F50" s="181">
        <v>6.9603000000000002</v>
      </c>
      <c r="G50" s="181">
        <v>1045.3146999999999</v>
      </c>
      <c r="H50" s="182">
        <f t="shared" ref="H50:H86" si="0">SUM(B50:G50)</f>
        <v>28134.357599999999</v>
      </c>
      <c r="I50" s="145">
        <v>18595.412499999999</v>
      </c>
      <c r="J50" s="144">
        <v>6943.6180999999997</v>
      </c>
      <c r="K50" s="145">
        <v>591.03579999999999</v>
      </c>
      <c r="L50" s="145">
        <v>519.70519999999999</v>
      </c>
      <c r="M50" s="146">
        <v>26649.7716</v>
      </c>
      <c r="N50" s="144">
        <v>17363.405299999999</v>
      </c>
      <c r="O50" s="145">
        <v>6953.6809000000003</v>
      </c>
      <c r="P50" s="145">
        <v>548.7491</v>
      </c>
      <c r="Q50" s="146">
        <v>24865.835299999999</v>
      </c>
      <c r="R50" s="144">
        <v>15686.6492</v>
      </c>
      <c r="S50" s="145">
        <v>6997.1716999999999</v>
      </c>
      <c r="T50" s="145">
        <v>496.69310000000002</v>
      </c>
      <c r="U50" s="146">
        <v>23180.513999999999</v>
      </c>
      <c r="V50" s="144">
        <v>14546</v>
      </c>
      <c r="W50" s="145">
        <v>6667</v>
      </c>
      <c r="X50" s="145">
        <v>500</v>
      </c>
      <c r="Y50" s="146">
        <v>21712</v>
      </c>
      <c r="Z50" s="144">
        <v>13619.261100000002</v>
      </c>
      <c r="AA50" s="145">
        <v>6195.6437999999998</v>
      </c>
      <c r="AB50" s="145">
        <v>454.44250000000005</v>
      </c>
      <c r="AC50" s="146">
        <v>20269.347399999999</v>
      </c>
      <c r="AD50" s="144">
        <v>12976.691000000001</v>
      </c>
      <c r="AE50" s="145">
        <v>5393.3397999999997</v>
      </c>
      <c r="AF50" s="145">
        <v>446.03280000000001</v>
      </c>
      <c r="AG50" s="146">
        <v>18816.063600000001</v>
      </c>
      <c r="AH50" s="144">
        <v>12599.422</v>
      </c>
      <c r="AI50" s="145">
        <v>5005.6007</v>
      </c>
      <c r="AJ50" s="145">
        <v>453.91719999999998</v>
      </c>
      <c r="AK50" s="146">
        <v>18058.939900000001</v>
      </c>
      <c r="AL50" s="144">
        <v>11487.097900000001</v>
      </c>
      <c r="AM50" s="145">
        <v>4428.2259999999997</v>
      </c>
      <c r="AN50" s="145">
        <v>438.83699999999999</v>
      </c>
      <c r="AO50" s="146">
        <v>16354.160899999999</v>
      </c>
      <c r="AP50" s="144">
        <v>10657.9141</v>
      </c>
      <c r="AQ50" s="145">
        <v>4241.7299999999996</v>
      </c>
      <c r="AR50" s="145">
        <v>498.02679999999998</v>
      </c>
      <c r="AS50" s="146">
        <v>15397.670899999999</v>
      </c>
      <c r="AT50" s="144">
        <v>9852.5108999999993</v>
      </c>
      <c r="AU50" s="145">
        <v>3825.8766999999998</v>
      </c>
      <c r="AV50" s="145">
        <v>1237.1048000000001</v>
      </c>
      <c r="AW50" s="146">
        <v>14915.492399999999</v>
      </c>
      <c r="AX50" s="144">
        <v>9233.5447000000004</v>
      </c>
      <c r="AY50" s="145">
        <v>3546.1563999999998</v>
      </c>
      <c r="AZ50" s="145">
        <v>1151.8452</v>
      </c>
      <c r="BA50" s="146">
        <v>13931.5463</v>
      </c>
      <c r="BB50" s="144">
        <v>8905.5064999999995</v>
      </c>
      <c r="BC50" s="145">
        <v>3356.5738999999999</v>
      </c>
      <c r="BD50" s="145">
        <v>1227.3308999999999</v>
      </c>
      <c r="BE50" s="146">
        <v>13489.4113</v>
      </c>
      <c r="BF50" s="144">
        <v>8523.3741000000009</v>
      </c>
      <c r="BG50" s="145">
        <v>3017.8642</v>
      </c>
      <c r="BH50" s="145">
        <v>1343.3172</v>
      </c>
      <c r="BI50" s="146">
        <v>12884.5555</v>
      </c>
      <c r="BJ50" s="144">
        <v>7998.4002864564391</v>
      </c>
      <c r="BK50" s="145">
        <v>2651.6181004253303</v>
      </c>
      <c r="BL50" s="145">
        <v>1611.0950995529129</v>
      </c>
      <c r="BM50" s="146">
        <v>12261.113486434682</v>
      </c>
      <c r="BN50" s="144">
        <v>7455.0938597711574</v>
      </c>
      <c r="BO50" s="145">
        <v>2328.1631006423122</v>
      </c>
      <c r="BP50" s="145">
        <v>1644.207799211923</v>
      </c>
      <c r="BQ50" s="146">
        <v>11427.464759625393</v>
      </c>
      <c r="BR50" s="144">
        <v>7147.4098872635514</v>
      </c>
      <c r="BS50" s="145">
        <v>2427.4308985372045</v>
      </c>
      <c r="BT50" s="145">
        <v>1494.2573996231877</v>
      </c>
      <c r="BU50" s="146">
        <v>11069.098185423944</v>
      </c>
      <c r="BV50" s="144">
        <v>6785.389688836498</v>
      </c>
      <c r="BW50" s="145">
        <v>2367.8971004118866</v>
      </c>
      <c r="BX50" s="145">
        <v>1377.7927993429839</v>
      </c>
      <c r="BY50" s="146">
        <v>10531.079588591369</v>
      </c>
    </row>
    <row r="51" spans="1:77" ht="12.75" customHeight="1" x14ac:dyDescent="0.25">
      <c r="A51" s="148" t="s">
        <v>7</v>
      </c>
      <c r="B51" s="179">
        <v>2376.9793</v>
      </c>
      <c r="C51" s="180">
        <v>634.16840000000002</v>
      </c>
      <c r="D51" s="180">
        <v>37.108899999999998</v>
      </c>
      <c r="E51" s="181">
        <v>0.76449999999999996</v>
      </c>
      <c r="F51" s="181">
        <v>0.23849999999999999</v>
      </c>
      <c r="G51" s="181">
        <v>83.893799999999999</v>
      </c>
      <c r="H51" s="182">
        <f t="shared" si="0"/>
        <v>3133.1534000000001</v>
      </c>
      <c r="I51" s="145">
        <v>2002.2687000000001</v>
      </c>
      <c r="J51" s="144">
        <v>1006.6509</v>
      </c>
      <c r="K51" s="145">
        <v>48.1539</v>
      </c>
      <c r="L51" s="145">
        <v>39.2151</v>
      </c>
      <c r="M51" s="146">
        <v>3096.2885999999999</v>
      </c>
      <c r="N51" s="144">
        <v>1931.9931999999999</v>
      </c>
      <c r="O51" s="145">
        <v>1061.8141000000001</v>
      </c>
      <c r="P51" s="145">
        <v>70.807100000000005</v>
      </c>
      <c r="Q51" s="146">
        <v>3064.6143999999999</v>
      </c>
      <c r="R51" s="144">
        <v>1735.0274999999999</v>
      </c>
      <c r="S51" s="145">
        <v>1222.9623999999999</v>
      </c>
      <c r="T51" s="145">
        <v>81.391999999999996</v>
      </c>
      <c r="U51" s="146">
        <v>3039.3818999999999</v>
      </c>
      <c r="V51" s="144">
        <v>1672</v>
      </c>
      <c r="W51" s="145">
        <v>1239</v>
      </c>
      <c r="X51" s="145">
        <v>106</v>
      </c>
      <c r="Y51" s="146">
        <v>3018</v>
      </c>
      <c r="Z51" s="144">
        <v>1607.2458000000001</v>
      </c>
      <c r="AA51" s="145">
        <v>1243.4557999999997</v>
      </c>
      <c r="AB51" s="145">
        <v>102.7166</v>
      </c>
      <c r="AC51" s="146">
        <v>2953.4182000000001</v>
      </c>
      <c r="AD51" s="144">
        <v>1579.1016</v>
      </c>
      <c r="AE51" s="145">
        <v>1254.0848000000001</v>
      </c>
      <c r="AF51" s="145">
        <v>80.649900000000002</v>
      </c>
      <c r="AG51" s="146">
        <v>2913.8362999999999</v>
      </c>
      <c r="AH51" s="144">
        <v>1563.2506000000001</v>
      </c>
      <c r="AI51" s="145">
        <v>1240.5347999999999</v>
      </c>
      <c r="AJ51" s="145">
        <v>87.994500000000002</v>
      </c>
      <c r="AK51" s="146">
        <v>2891.7798999999995</v>
      </c>
      <c r="AL51" s="144">
        <v>1512.8092999999999</v>
      </c>
      <c r="AM51" s="145">
        <v>1214.9374</v>
      </c>
      <c r="AN51" s="145">
        <v>107.2047</v>
      </c>
      <c r="AO51" s="146">
        <v>2834.9513999999999</v>
      </c>
      <c r="AP51" s="144">
        <v>1480.2401</v>
      </c>
      <c r="AQ51" s="145">
        <v>1189.7619999999999</v>
      </c>
      <c r="AR51" s="145">
        <v>122.98</v>
      </c>
      <c r="AS51" s="146">
        <v>2792.9820999999997</v>
      </c>
      <c r="AT51" s="144">
        <v>1387.7083</v>
      </c>
      <c r="AU51" s="145">
        <v>1126.3697</v>
      </c>
      <c r="AV51" s="145">
        <v>224.9186</v>
      </c>
      <c r="AW51" s="146">
        <v>2738.9965999999999</v>
      </c>
      <c r="AX51" s="144">
        <v>1287.3556000000001</v>
      </c>
      <c r="AY51" s="145">
        <v>1120.4519</v>
      </c>
      <c r="AZ51" s="145">
        <v>216.17160000000001</v>
      </c>
      <c r="BA51" s="146">
        <v>2623.9791</v>
      </c>
      <c r="BB51" s="144">
        <v>1240.93</v>
      </c>
      <c r="BC51" s="145">
        <v>1101.0896</v>
      </c>
      <c r="BD51" s="145">
        <v>235.76480000000001</v>
      </c>
      <c r="BE51" s="146">
        <v>2577.7844</v>
      </c>
      <c r="BF51" s="144">
        <v>1183.9402</v>
      </c>
      <c r="BG51" s="145">
        <v>1031.0155</v>
      </c>
      <c r="BH51" s="145">
        <v>279.70249999999999</v>
      </c>
      <c r="BI51" s="146">
        <v>2494.6581999999999</v>
      </c>
      <c r="BJ51" s="144">
        <v>1134.0697975214571</v>
      </c>
      <c r="BK51" s="145">
        <v>939.2776999649941</v>
      </c>
      <c r="BL51" s="145">
        <v>342.85190013652755</v>
      </c>
      <c r="BM51" s="146">
        <v>2416.1993976229787</v>
      </c>
      <c r="BN51" s="144">
        <v>1086.7084940468703</v>
      </c>
      <c r="BO51" s="145">
        <v>862.89279961411376</v>
      </c>
      <c r="BP51" s="145">
        <v>386.10079973723623</v>
      </c>
      <c r="BQ51" s="146">
        <v>2335.7020933982203</v>
      </c>
      <c r="BR51" s="144">
        <v>1052.8665981087834</v>
      </c>
      <c r="BS51" s="145">
        <v>847.16239966498688</v>
      </c>
      <c r="BT51" s="145">
        <v>373.93780012802017</v>
      </c>
      <c r="BU51" s="146">
        <v>2273.9667979017904</v>
      </c>
      <c r="BV51" s="144">
        <v>1032.7450988612836</v>
      </c>
      <c r="BW51" s="145">
        <v>811.27029999974184</v>
      </c>
      <c r="BX51" s="145">
        <v>343.14710042779188</v>
      </c>
      <c r="BY51" s="146">
        <v>2187.1624992888173</v>
      </c>
    </row>
    <row r="52" spans="1:77" ht="12.75" customHeight="1" x14ac:dyDescent="0.25">
      <c r="A52" s="147" t="s">
        <v>8</v>
      </c>
      <c r="B52" s="179">
        <v>68.933899999999994</v>
      </c>
      <c r="C52" s="180">
        <v>0.74960000000000004</v>
      </c>
      <c r="D52" s="180">
        <v>0.43959999999999999</v>
      </c>
      <c r="E52" s="181">
        <v>0</v>
      </c>
      <c r="F52" s="181">
        <v>0</v>
      </c>
      <c r="G52" s="181">
        <v>0.17399999999999999</v>
      </c>
      <c r="H52" s="182">
        <f t="shared" si="0"/>
        <v>70.2971</v>
      </c>
      <c r="I52" s="145">
        <v>65.012900000000002</v>
      </c>
      <c r="J52" s="144">
        <v>2.6648000000000001</v>
      </c>
      <c r="K52" s="145">
        <v>1.0214000000000001</v>
      </c>
      <c r="L52" s="145">
        <v>8.9999999999999998E-4</v>
      </c>
      <c r="M52" s="146">
        <v>68.7</v>
      </c>
      <c r="N52" s="144">
        <v>62.049300000000002</v>
      </c>
      <c r="O52" s="145">
        <v>3.4626000000000001</v>
      </c>
      <c r="P52" s="145">
        <v>0.65549999999999997</v>
      </c>
      <c r="Q52" s="146">
        <v>66.167400000000001</v>
      </c>
      <c r="R52" s="144">
        <v>63.4392</v>
      </c>
      <c r="S52" s="145">
        <v>2.1132</v>
      </c>
      <c r="T52" s="145">
        <v>2.2778999999999998</v>
      </c>
      <c r="U52" s="146">
        <v>67.830299999999994</v>
      </c>
      <c r="V52" s="144">
        <v>64</v>
      </c>
      <c r="W52" s="145">
        <v>3</v>
      </c>
      <c r="X52" s="145">
        <v>1</v>
      </c>
      <c r="Y52" s="146">
        <v>67</v>
      </c>
      <c r="Z52" s="144">
        <v>64.6096</v>
      </c>
      <c r="AA52" s="145">
        <v>2.8677999999999999</v>
      </c>
      <c r="AB52" s="145">
        <v>0.8286</v>
      </c>
      <c r="AC52" s="146">
        <v>68.305999999999997</v>
      </c>
      <c r="AD52" s="144">
        <v>58.156500000000001</v>
      </c>
      <c r="AE52" s="145">
        <v>4.5189000000000004</v>
      </c>
      <c r="AF52" s="145">
        <v>1.3048</v>
      </c>
      <c r="AG52" s="146">
        <v>63.980200000000004</v>
      </c>
      <c r="AH52" s="144">
        <v>61.4651</v>
      </c>
      <c r="AI52" s="145">
        <v>3.2879999999999998</v>
      </c>
      <c r="AJ52" s="145">
        <v>1.5685</v>
      </c>
      <c r="AK52" s="146">
        <v>66.321600000000004</v>
      </c>
      <c r="AL52" s="144">
        <v>52.564300000000003</v>
      </c>
      <c r="AM52" s="145">
        <v>4.3665000000000003</v>
      </c>
      <c r="AN52" s="145">
        <v>1.8886000000000001</v>
      </c>
      <c r="AO52" s="146">
        <v>58.819400000000002</v>
      </c>
      <c r="AP52" s="144">
        <v>51.944400000000002</v>
      </c>
      <c r="AQ52" s="145">
        <v>4.7618</v>
      </c>
      <c r="AR52" s="145">
        <v>1.9595</v>
      </c>
      <c r="AS52" s="146">
        <v>58.665700000000001</v>
      </c>
      <c r="AT52" s="144">
        <v>43.293799999999997</v>
      </c>
      <c r="AU52" s="145">
        <v>2.4125000000000001</v>
      </c>
      <c r="AV52" s="145">
        <v>3.0501</v>
      </c>
      <c r="AW52" s="146">
        <v>48.756399999999999</v>
      </c>
      <c r="AX52" s="144">
        <v>40.6693</v>
      </c>
      <c r="AY52" s="145">
        <v>1.6917</v>
      </c>
      <c r="AZ52" s="145">
        <v>3.6238999999999999</v>
      </c>
      <c r="BA52" s="146">
        <v>45.984899999999996</v>
      </c>
      <c r="BB52" s="144">
        <v>39.684600000000003</v>
      </c>
      <c r="BC52" s="145">
        <v>1.8342000000000001</v>
      </c>
      <c r="BD52" s="145">
        <v>4.2176999999999998</v>
      </c>
      <c r="BE52" s="146">
        <v>45.736500000000007</v>
      </c>
      <c r="BF52" s="144">
        <v>40.878399999999999</v>
      </c>
      <c r="BG52" s="145">
        <v>8.77E-2</v>
      </c>
      <c r="BH52" s="145">
        <v>4.6589999999999998</v>
      </c>
      <c r="BI52" s="146">
        <v>45.625099999999996</v>
      </c>
      <c r="BJ52" s="144">
        <v>42.069699883460999</v>
      </c>
      <c r="BK52" s="145">
        <v>3.8699999451637268E-2</v>
      </c>
      <c r="BL52" s="145">
        <v>5.6957999765872955</v>
      </c>
      <c r="BM52" s="146">
        <v>47.804199859499931</v>
      </c>
      <c r="BN52" s="144">
        <v>45.07799968123436</v>
      </c>
      <c r="BO52" s="145">
        <v>1.5282999873161316</v>
      </c>
      <c r="BP52" s="145">
        <v>3.2892000298015773</v>
      </c>
      <c r="BQ52" s="146">
        <v>49.895499698352069</v>
      </c>
      <c r="BR52" s="144">
        <v>47.297300025820732</v>
      </c>
      <c r="BS52" s="145">
        <v>1.2300000190734863</v>
      </c>
      <c r="BT52" s="145">
        <v>1.9585999868431827</v>
      </c>
      <c r="BU52" s="146">
        <v>50.485900031737401</v>
      </c>
      <c r="BV52" s="144">
        <v>49.779999792575836</v>
      </c>
      <c r="BW52" s="145">
        <v>0.74949997663497925</v>
      </c>
      <c r="BX52" s="145">
        <v>3.1899000406265259</v>
      </c>
      <c r="BY52" s="146">
        <v>53.719399809837341</v>
      </c>
    </row>
    <row r="53" spans="1:77" ht="12.75" customHeight="1" x14ac:dyDescent="0.25">
      <c r="A53" s="147" t="s">
        <v>9</v>
      </c>
      <c r="B53" s="179">
        <v>11806.6967</v>
      </c>
      <c r="C53" s="180">
        <v>3326.3090999999999</v>
      </c>
      <c r="D53" s="180">
        <v>355.13650000000001</v>
      </c>
      <c r="E53" s="181">
        <v>8.2653999999999996</v>
      </c>
      <c r="F53" s="181">
        <v>8.8903999999999996</v>
      </c>
      <c r="G53" s="181">
        <v>385.6508</v>
      </c>
      <c r="H53" s="182">
        <f t="shared" si="0"/>
        <v>15890.948900000001</v>
      </c>
      <c r="I53" s="145">
        <v>8880.9552000000003</v>
      </c>
      <c r="J53" s="144">
        <v>6031.5479999999998</v>
      </c>
      <c r="K53" s="145">
        <v>486.90530000000001</v>
      </c>
      <c r="L53" s="145">
        <v>166.23490000000001</v>
      </c>
      <c r="M53" s="146">
        <v>15565.643399999999</v>
      </c>
      <c r="N53" s="144">
        <v>7823.8101999999999</v>
      </c>
      <c r="O53" s="145">
        <v>7114.0888999999997</v>
      </c>
      <c r="P53" s="145">
        <v>398.01839999999999</v>
      </c>
      <c r="Q53" s="146">
        <v>15335.9175</v>
      </c>
      <c r="R53" s="144">
        <v>6519.2812000000004</v>
      </c>
      <c r="S53" s="145">
        <v>8170.3419999999996</v>
      </c>
      <c r="T53" s="145">
        <v>390.33550000000002</v>
      </c>
      <c r="U53" s="146">
        <v>15079.958699999999</v>
      </c>
      <c r="V53" s="144">
        <v>6221</v>
      </c>
      <c r="W53" s="145">
        <v>8128</v>
      </c>
      <c r="X53" s="145">
        <v>384</v>
      </c>
      <c r="Y53" s="146">
        <v>14732</v>
      </c>
      <c r="Z53" s="144">
        <v>6072.527</v>
      </c>
      <c r="AA53" s="145">
        <v>7916.4389999999994</v>
      </c>
      <c r="AB53" s="145">
        <v>364.53959999999995</v>
      </c>
      <c r="AC53" s="146">
        <v>14353.5056</v>
      </c>
      <c r="AD53" s="144">
        <v>6162.1732000000002</v>
      </c>
      <c r="AE53" s="145">
        <v>8012.2862999999998</v>
      </c>
      <c r="AF53" s="145">
        <v>371.93669999999997</v>
      </c>
      <c r="AG53" s="146">
        <v>14546.396200000001</v>
      </c>
      <c r="AH53" s="144">
        <v>6333.8883999999998</v>
      </c>
      <c r="AI53" s="145">
        <v>8059.2583999999997</v>
      </c>
      <c r="AJ53" s="145">
        <v>446.71710000000002</v>
      </c>
      <c r="AK53" s="146">
        <v>14839.863899999998</v>
      </c>
      <c r="AL53" s="144">
        <v>6205.7354999999998</v>
      </c>
      <c r="AM53" s="145">
        <v>8104.4408999999996</v>
      </c>
      <c r="AN53" s="145">
        <v>503.60910000000001</v>
      </c>
      <c r="AO53" s="146">
        <v>14813.7855</v>
      </c>
      <c r="AP53" s="144">
        <v>6015.0219999999999</v>
      </c>
      <c r="AQ53" s="145">
        <v>8038.3931000000002</v>
      </c>
      <c r="AR53" s="145">
        <v>497.16609999999997</v>
      </c>
      <c r="AS53" s="146">
        <v>14550.581200000001</v>
      </c>
      <c r="AT53" s="144">
        <v>5563.8172000000004</v>
      </c>
      <c r="AU53" s="145">
        <v>7471.2543999999998</v>
      </c>
      <c r="AV53" s="145">
        <v>1182.4541999999999</v>
      </c>
      <c r="AW53" s="146">
        <v>14217.525799999999</v>
      </c>
      <c r="AX53" s="144">
        <v>5294.2484999999997</v>
      </c>
      <c r="AY53" s="145">
        <v>7109.0978999999998</v>
      </c>
      <c r="AZ53" s="145">
        <v>1219.7043000000001</v>
      </c>
      <c r="BA53" s="146">
        <v>13623.050699999998</v>
      </c>
      <c r="BB53" s="144">
        <v>5039.8343999999997</v>
      </c>
      <c r="BC53" s="145">
        <v>6554.1216000000004</v>
      </c>
      <c r="BD53" s="145">
        <v>1561.0586000000001</v>
      </c>
      <c r="BE53" s="146">
        <v>13155.0146</v>
      </c>
      <c r="BF53" s="144">
        <v>4712.5909000000001</v>
      </c>
      <c r="BG53" s="145">
        <v>5576.2212</v>
      </c>
      <c r="BH53" s="145">
        <v>2080.7507000000001</v>
      </c>
      <c r="BI53" s="146">
        <v>12369.5628</v>
      </c>
      <c r="BJ53" s="144">
        <v>4331.4347928449279</v>
      </c>
      <c r="BK53" s="145">
        <v>4652.6779011999024</v>
      </c>
      <c r="BL53" s="145">
        <v>2634.1255008075386</v>
      </c>
      <c r="BM53" s="146">
        <v>11618.238194852369</v>
      </c>
      <c r="BN53" s="144">
        <v>4255.5702811313677</v>
      </c>
      <c r="BO53" s="145">
        <v>4389.2367744913718</v>
      </c>
      <c r="BP53" s="145">
        <v>2517.882110614315</v>
      </c>
      <c r="BQ53" s="146">
        <v>11162.689166237054</v>
      </c>
      <c r="BR53" s="144">
        <v>4277.0073885032907</v>
      </c>
      <c r="BS53" s="145">
        <v>4440.5471000936232</v>
      </c>
      <c r="BT53" s="145">
        <v>2252.6573997122832</v>
      </c>
      <c r="BU53" s="146">
        <v>10970.211888309197</v>
      </c>
      <c r="BV53" s="144">
        <v>4288.0761909675784</v>
      </c>
      <c r="BW53" s="145">
        <v>4391.2983004008784</v>
      </c>
      <c r="BX53" s="145">
        <v>2042.0513987941085</v>
      </c>
      <c r="BY53" s="146">
        <v>10721.425890162565</v>
      </c>
    </row>
    <row r="54" spans="1:77" ht="12.75" customHeight="1" x14ac:dyDescent="0.25">
      <c r="A54" s="147" t="s">
        <v>10</v>
      </c>
      <c r="B54" s="179">
        <v>1.8960999999999999</v>
      </c>
      <c r="C54" s="180">
        <v>10.4054</v>
      </c>
      <c r="D54" s="180">
        <v>443.72590000000002</v>
      </c>
      <c r="E54" s="181">
        <v>0.45300000000000001</v>
      </c>
      <c r="F54" s="181">
        <v>0.77190000000000003</v>
      </c>
      <c r="G54" s="181">
        <v>54.177300000000002</v>
      </c>
      <c r="H54" s="182">
        <f t="shared" si="0"/>
        <v>511.42959999999999</v>
      </c>
      <c r="I54" s="145">
        <v>1.1413</v>
      </c>
      <c r="J54" s="144">
        <v>6.4298999999999999</v>
      </c>
      <c r="K54" s="145">
        <v>235.12260000000001</v>
      </c>
      <c r="L54" s="145">
        <v>33.6006</v>
      </c>
      <c r="M54" s="146">
        <v>276.2944</v>
      </c>
      <c r="N54" s="144">
        <v>1.9787999999999999</v>
      </c>
      <c r="O54" s="145">
        <v>0.96940000000000004</v>
      </c>
      <c r="P54" s="145">
        <v>110.13209999999999</v>
      </c>
      <c r="Q54" s="146">
        <v>113.08029999999999</v>
      </c>
      <c r="R54" s="144">
        <v>0</v>
      </c>
      <c r="S54" s="145">
        <v>1.7962</v>
      </c>
      <c r="T54" s="145">
        <v>84.542100000000005</v>
      </c>
      <c r="U54" s="146">
        <v>86.338300000000004</v>
      </c>
      <c r="V54" s="144">
        <v>0</v>
      </c>
      <c r="W54" s="145">
        <v>0</v>
      </c>
      <c r="X54" s="145">
        <v>84</v>
      </c>
      <c r="Y54" s="146">
        <v>85</v>
      </c>
      <c r="Z54" s="144">
        <v>0</v>
      </c>
      <c r="AA54" s="145">
        <v>0.27410000000000001</v>
      </c>
      <c r="AB54" s="145">
        <v>83.708100000000002</v>
      </c>
      <c r="AC54" s="146">
        <v>83.982200000000006</v>
      </c>
      <c r="AD54" s="144">
        <v>0</v>
      </c>
      <c r="AE54" s="145">
        <v>0.30380000000000001</v>
      </c>
      <c r="AF54" s="145">
        <v>82.688100000000006</v>
      </c>
      <c r="AG54" s="146">
        <v>82.991900000000001</v>
      </c>
      <c r="AH54" s="144">
        <v>0</v>
      </c>
      <c r="AI54" s="145">
        <v>0</v>
      </c>
      <c r="AJ54" s="145">
        <v>112.214</v>
      </c>
      <c r="AK54" s="146">
        <v>112.214</v>
      </c>
      <c r="AL54" s="144">
        <v>0.60150000000000003</v>
      </c>
      <c r="AM54" s="145">
        <v>0</v>
      </c>
      <c r="AN54" s="145">
        <v>125.015</v>
      </c>
      <c r="AO54" s="146">
        <v>125.6165</v>
      </c>
      <c r="AP54" s="144">
        <v>2.7107999999999999</v>
      </c>
      <c r="AQ54" s="145">
        <v>0</v>
      </c>
      <c r="AR54" s="145">
        <v>148.0009</v>
      </c>
      <c r="AS54" s="146">
        <v>150.71170000000001</v>
      </c>
      <c r="AT54" s="144">
        <v>0</v>
      </c>
      <c r="AU54" s="145">
        <v>0</v>
      </c>
      <c r="AV54" s="145">
        <v>171.3074</v>
      </c>
      <c r="AW54" s="146">
        <v>171.3074</v>
      </c>
      <c r="AX54" s="144">
        <v>0</v>
      </c>
      <c r="AY54" s="145">
        <v>0</v>
      </c>
      <c r="AZ54" s="145">
        <v>167.1208</v>
      </c>
      <c r="BA54" s="146">
        <v>167.1208</v>
      </c>
      <c r="BB54" s="144">
        <v>0</v>
      </c>
      <c r="BC54" s="145">
        <v>0.19089999999999999</v>
      </c>
      <c r="BD54" s="145">
        <v>157.7741</v>
      </c>
      <c r="BE54" s="146">
        <v>157.965</v>
      </c>
      <c r="BF54" s="144">
        <v>0</v>
      </c>
      <c r="BG54" s="145">
        <v>0</v>
      </c>
      <c r="BH54" s="145">
        <v>157.47460000000001</v>
      </c>
      <c r="BI54" s="146">
        <v>157.47460000000001</v>
      </c>
      <c r="BJ54" s="144">
        <v>0</v>
      </c>
      <c r="BK54" s="145">
        <v>0</v>
      </c>
      <c r="BL54" s="145">
        <v>147.77700011059642</v>
      </c>
      <c r="BM54" s="146">
        <v>147.77700011059642</v>
      </c>
      <c r="BN54" s="144">
        <v>0</v>
      </c>
      <c r="BO54" s="145">
        <v>0</v>
      </c>
      <c r="BP54" s="145">
        <v>139.29990006994194</v>
      </c>
      <c r="BQ54" s="146">
        <v>139.29990006994194</v>
      </c>
      <c r="BR54" s="144">
        <v>0</v>
      </c>
      <c r="BS54" s="145">
        <v>0</v>
      </c>
      <c r="BT54" s="145">
        <v>145.69699962972663</v>
      </c>
      <c r="BU54" s="146">
        <v>145.69699962972663</v>
      </c>
      <c r="BV54" s="144">
        <v>0</v>
      </c>
      <c r="BW54" s="145">
        <v>0</v>
      </c>
      <c r="BX54" s="145">
        <v>180.21220040759363</v>
      </c>
      <c r="BY54" s="146">
        <v>180.21220040759363</v>
      </c>
    </row>
    <row r="55" spans="1:77" ht="12.75" customHeight="1" x14ac:dyDescent="0.25">
      <c r="A55" s="149" t="s">
        <v>11</v>
      </c>
      <c r="B55" s="179">
        <v>0</v>
      </c>
      <c r="C55" s="180">
        <v>0</v>
      </c>
      <c r="D55" s="180">
        <v>21.628599999999999</v>
      </c>
      <c r="E55" s="181">
        <v>0</v>
      </c>
      <c r="F55" s="181">
        <v>0</v>
      </c>
      <c r="G55" s="181">
        <v>2.8168000000000002</v>
      </c>
      <c r="H55" s="182">
        <f t="shared" si="0"/>
        <v>24.445399999999999</v>
      </c>
      <c r="I55" s="145">
        <v>0</v>
      </c>
      <c r="J55" s="144">
        <v>0.42649999999999999</v>
      </c>
      <c r="K55" s="145">
        <v>22.653300000000002</v>
      </c>
      <c r="L55" s="145">
        <v>0.98809999999999998</v>
      </c>
      <c r="M55" s="146">
        <v>24.067899999999998</v>
      </c>
      <c r="N55" s="144">
        <v>0</v>
      </c>
      <c r="O55" s="145">
        <v>0</v>
      </c>
      <c r="P55" s="145">
        <v>24.3415</v>
      </c>
      <c r="Q55" s="146">
        <v>24.3415</v>
      </c>
      <c r="R55" s="144">
        <v>0.22120000000000001</v>
      </c>
      <c r="S55" s="145">
        <v>0.3705</v>
      </c>
      <c r="T55" s="145">
        <v>17.409700000000001</v>
      </c>
      <c r="U55" s="146">
        <v>18.0014</v>
      </c>
      <c r="V55" s="144">
        <v>0</v>
      </c>
      <c r="W55" s="145">
        <v>0</v>
      </c>
      <c r="X55" s="145">
        <v>11</v>
      </c>
      <c r="Y55" s="146">
        <v>11</v>
      </c>
      <c r="Z55" s="144">
        <v>0</v>
      </c>
      <c r="AA55" s="145">
        <v>0</v>
      </c>
      <c r="AB55" s="145">
        <v>6.7209000000000003</v>
      </c>
      <c r="AC55" s="146">
        <v>6.7209000000000003</v>
      </c>
      <c r="AD55" s="144">
        <v>0</v>
      </c>
      <c r="AE55" s="145">
        <v>0</v>
      </c>
      <c r="AF55" s="145">
        <v>9.5137</v>
      </c>
      <c r="AG55" s="146">
        <v>9.5137</v>
      </c>
      <c r="AH55" s="144">
        <v>0</v>
      </c>
      <c r="AI55" s="145">
        <v>0</v>
      </c>
      <c r="AJ55" s="145">
        <v>15.4802</v>
      </c>
      <c r="AK55" s="146">
        <v>15.4802</v>
      </c>
      <c r="AL55" s="144">
        <v>0</v>
      </c>
      <c r="AM55" s="145">
        <v>0</v>
      </c>
      <c r="AN55" s="145">
        <v>20.715</v>
      </c>
      <c r="AO55" s="146">
        <v>20.715</v>
      </c>
      <c r="AP55" s="144">
        <v>0</v>
      </c>
      <c r="AQ55" s="145">
        <v>0.13650000000000001</v>
      </c>
      <c r="AR55" s="145">
        <v>19.430900000000001</v>
      </c>
      <c r="AS55" s="146">
        <v>19.567400000000003</v>
      </c>
      <c r="AT55" s="144">
        <v>0</v>
      </c>
      <c r="AU55" s="145">
        <v>0</v>
      </c>
      <c r="AV55" s="145">
        <v>29.724</v>
      </c>
      <c r="AW55" s="146">
        <v>29.724</v>
      </c>
      <c r="AX55" s="144">
        <v>0</v>
      </c>
      <c r="AY55" s="145">
        <v>4.7199999999999999E-2</v>
      </c>
      <c r="AZ55" s="145">
        <v>31.217600000000001</v>
      </c>
      <c r="BA55" s="146">
        <v>31.264800000000001</v>
      </c>
      <c r="BB55" s="144">
        <v>0</v>
      </c>
      <c r="BC55" s="145">
        <v>0</v>
      </c>
      <c r="BD55" s="145">
        <v>44.1815</v>
      </c>
      <c r="BE55" s="146">
        <v>44.1815</v>
      </c>
      <c r="BF55" s="144">
        <v>0.20660000000000001</v>
      </c>
      <c r="BG55" s="145">
        <v>0</v>
      </c>
      <c r="BH55" s="145">
        <v>40.035800000000002</v>
      </c>
      <c r="BI55" s="146">
        <v>40.242400000000004</v>
      </c>
      <c r="BJ55" s="144">
        <v>0</v>
      </c>
      <c r="BK55" s="145">
        <v>0</v>
      </c>
      <c r="BL55" s="145">
        <v>36.389500042161671</v>
      </c>
      <c r="BM55" s="146">
        <v>36.389500042161671</v>
      </c>
      <c r="BN55" s="144">
        <v>0</v>
      </c>
      <c r="BO55" s="145">
        <v>0</v>
      </c>
      <c r="BP55" s="145">
        <v>34.351599871006329</v>
      </c>
      <c r="BQ55" s="146">
        <v>34.351599871006329</v>
      </c>
      <c r="BR55" s="144">
        <v>0</v>
      </c>
      <c r="BS55" s="145">
        <v>0</v>
      </c>
      <c r="BT55" s="145">
        <v>32.602200052002445</v>
      </c>
      <c r="BU55" s="146">
        <v>32.602200052002445</v>
      </c>
      <c r="BV55" s="144">
        <v>0</v>
      </c>
      <c r="BW55" s="145">
        <v>0</v>
      </c>
      <c r="BX55" s="145">
        <v>33.575700009125285</v>
      </c>
      <c r="BY55" s="146">
        <v>33.575700009125285</v>
      </c>
    </row>
    <row r="56" spans="1:77" s="155" customFormat="1" ht="12.75" customHeight="1" x14ac:dyDescent="0.25">
      <c r="A56" s="150" t="s">
        <v>12</v>
      </c>
      <c r="B56" s="183">
        <v>50429.232199999999</v>
      </c>
      <c r="C56" s="184">
        <v>14680.8148</v>
      </c>
      <c r="D56" s="184">
        <v>2219.7428</v>
      </c>
      <c r="E56" s="185">
        <v>27.826499999999999</v>
      </c>
      <c r="F56" s="185">
        <v>34.551400000000001</v>
      </c>
      <c r="G56" s="185">
        <v>2824.6361999999999</v>
      </c>
      <c r="H56" s="186">
        <f t="shared" si="0"/>
        <v>70216.803899999984</v>
      </c>
      <c r="I56" s="152">
        <v>43443.779600000002</v>
      </c>
      <c r="J56" s="151">
        <v>21937.231299999999</v>
      </c>
      <c r="K56" s="152">
        <v>2382.8485000000001</v>
      </c>
      <c r="L56" s="152">
        <v>1316.2053000000001</v>
      </c>
      <c r="M56" s="154">
        <v>69080.064700000003</v>
      </c>
      <c r="N56" s="151">
        <v>41217.716999999997</v>
      </c>
      <c r="O56" s="152">
        <v>24019.0249</v>
      </c>
      <c r="P56" s="152">
        <v>2107.1864999999998</v>
      </c>
      <c r="Q56" s="154">
        <v>67343.928400000004</v>
      </c>
      <c r="R56" s="151">
        <v>37771.169399999999</v>
      </c>
      <c r="S56" s="152">
        <v>26480.346000000001</v>
      </c>
      <c r="T56" s="152">
        <v>2185.9101000000001</v>
      </c>
      <c r="U56" s="154">
        <v>66437.425499999998</v>
      </c>
      <c r="V56" s="151">
        <v>36463</v>
      </c>
      <c r="W56" s="152">
        <v>26250</v>
      </c>
      <c r="X56" s="152">
        <v>2287</v>
      </c>
      <c r="Y56" s="154">
        <v>65001</v>
      </c>
      <c r="Z56" s="151">
        <v>35810.700600000004</v>
      </c>
      <c r="AA56" s="152">
        <v>25615.364399999999</v>
      </c>
      <c r="AB56" s="152">
        <v>2170.1702999999998</v>
      </c>
      <c r="AC56" s="154">
        <v>63596.2353</v>
      </c>
      <c r="AD56" s="151">
        <v>35945.387799999997</v>
      </c>
      <c r="AE56" s="152">
        <v>25106.3586</v>
      </c>
      <c r="AF56" s="152">
        <v>2149.8582000000001</v>
      </c>
      <c r="AG56" s="154">
        <v>63201.604599999999</v>
      </c>
      <c r="AH56" s="151">
        <v>35971.893899999995</v>
      </c>
      <c r="AI56" s="152">
        <v>24717.776600000001</v>
      </c>
      <c r="AJ56" s="152">
        <v>2458.7626</v>
      </c>
      <c r="AK56" s="154">
        <v>63148.433099999995</v>
      </c>
      <c r="AL56" s="151">
        <v>35132.270600000003</v>
      </c>
      <c r="AM56" s="152">
        <v>24517.190399999999</v>
      </c>
      <c r="AN56" s="152">
        <v>2635.2501000000002</v>
      </c>
      <c r="AO56" s="154">
        <v>62284.7111</v>
      </c>
      <c r="AP56" s="151">
        <v>34047.3799</v>
      </c>
      <c r="AQ56" s="152">
        <v>24432.550200000001</v>
      </c>
      <c r="AR56" s="152">
        <v>2812.2844999999998</v>
      </c>
      <c r="AS56" s="154">
        <v>61292.214599999999</v>
      </c>
      <c r="AT56" s="151">
        <v>31968.756999999998</v>
      </c>
      <c r="AU56" s="152">
        <v>22915.977199999998</v>
      </c>
      <c r="AV56" s="152">
        <v>6027.2889000000005</v>
      </c>
      <c r="AW56" s="154">
        <v>60912.023099999991</v>
      </c>
      <c r="AX56" s="151">
        <v>30791.662599999996</v>
      </c>
      <c r="AY56" s="152">
        <v>22588.487000000001</v>
      </c>
      <c r="AZ56" s="152">
        <v>5920.8266999999996</v>
      </c>
      <c r="BA56" s="154">
        <v>59300.976299999995</v>
      </c>
      <c r="BB56" s="151">
        <v>30577.448899999999</v>
      </c>
      <c r="BC56" s="152">
        <v>21987.750099999997</v>
      </c>
      <c r="BD56" s="152">
        <v>6766.4193999999998</v>
      </c>
      <c r="BE56" s="154">
        <v>59331.618399999992</v>
      </c>
      <c r="BF56" s="151">
        <v>30108.585900000002</v>
      </c>
      <c r="BG56" s="152">
        <v>20548.381699999998</v>
      </c>
      <c r="BH56" s="152">
        <v>7853.9950999999983</v>
      </c>
      <c r="BI56" s="154">
        <v>58510.962700000004</v>
      </c>
      <c r="BJ56" s="151">
        <v>29214.853252738467</v>
      </c>
      <c r="BK56" s="152">
        <v>18479.473302652346</v>
      </c>
      <c r="BL56" s="152">
        <v>10295.341300075917</v>
      </c>
      <c r="BM56" s="154">
        <v>57989.667855466731</v>
      </c>
      <c r="BN56" s="151">
        <v>28784.082668315546</v>
      </c>
      <c r="BO56" s="152">
        <v>17978.485191629719</v>
      </c>
      <c r="BP56" s="152">
        <v>10692.056989401979</v>
      </c>
      <c r="BQ56" s="154">
        <v>57454.624849347245</v>
      </c>
      <c r="BR56" s="151">
        <v>28624.230831355249</v>
      </c>
      <c r="BS56" s="152">
        <v>18435.000197045018</v>
      </c>
      <c r="BT56" s="152">
        <v>9825.8585972444343</v>
      </c>
      <c r="BU56" s="154">
        <v>56885.089625644701</v>
      </c>
      <c r="BV56" s="151">
        <v>28340.639845775826</v>
      </c>
      <c r="BW56" s="152">
        <v>18583.286799245419</v>
      </c>
      <c r="BX56" s="152">
        <v>9374.0070981110548</v>
      </c>
      <c r="BY56" s="154">
        <v>56297.9337431323</v>
      </c>
    </row>
    <row r="57" spans="1:77" ht="12.75" customHeight="1" x14ac:dyDescent="0.25">
      <c r="A57" s="147" t="s">
        <v>13</v>
      </c>
      <c r="B57" s="179">
        <v>23068.926599999999</v>
      </c>
      <c r="C57" s="180">
        <v>8056.8158999999996</v>
      </c>
      <c r="D57" s="180">
        <v>4702.9759999999997</v>
      </c>
      <c r="E57" s="181">
        <v>52.671799999999998</v>
      </c>
      <c r="F57" s="181">
        <v>26.191800000000001</v>
      </c>
      <c r="G57" s="181">
        <v>827.81960000000004</v>
      </c>
      <c r="H57" s="182">
        <f t="shared" si="0"/>
        <v>36735.401700000002</v>
      </c>
      <c r="I57" s="145">
        <v>19800.883600000001</v>
      </c>
      <c r="J57" s="144">
        <v>9018.3176999999996</v>
      </c>
      <c r="K57" s="145">
        <v>5942.8278</v>
      </c>
      <c r="L57" s="145">
        <v>614.54359999999997</v>
      </c>
      <c r="M57" s="146">
        <v>35376.572699999997</v>
      </c>
      <c r="N57" s="144">
        <v>14166.0062</v>
      </c>
      <c r="O57" s="145">
        <v>11377.070400000001</v>
      </c>
      <c r="P57" s="145">
        <v>5932.4279999999999</v>
      </c>
      <c r="Q57" s="146">
        <v>31475.5046</v>
      </c>
      <c r="R57" s="144">
        <v>12462.726199999999</v>
      </c>
      <c r="S57" s="145">
        <v>12764.5412</v>
      </c>
      <c r="T57" s="145">
        <v>6474.4876999999997</v>
      </c>
      <c r="U57" s="146">
        <v>31701.755099999998</v>
      </c>
      <c r="V57" s="144">
        <v>11947</v>
      </c>
      <c r="W57" s="145">
        <v>12921</v>
      </c>
      <c r="X57" s="145">
        <v>6677</v>
      </c>
      <c r="Y57" s="146">
        <v>31545</v>
      </c>
      <c r="Z57" s="144">
        <v>11686.238500000001</v>
      </c>
      <c r="AA57" s="145">
        <v>12904.135</v>
      </c>
      <c r="AB57" s="145">
        <v>5964.5509999999995</v>
      </c>
      <c r="AC57" s="146">
        <v>30554.924500000001</v>
      </c>
      <c r="AD57" s="144">
        <v>11772.6535</v>
      </c>
      <c r="AE57" s="145">
        <v>13231.113600000001</v>
      </c>
      <c r="AF57" s="145">
        <v>5421.0550000000003</v>
      </c>
      <c r="AG57" s="146">
        <v>30424.822100000001</v>
      </c>
      <c r="AH57" s="144">
        <v>11848.1805</v>
      </c>
      <c r="AI57" s="145">
        <v>13264.3164</v>
      </c>
      <c r="AJ57" s="145">
        <v>5512.9754999999996</v>
      </c>
      <c r="AK57" s="146">
        <v>30625.472399999999</v>
      </c>
      <c r="AL57" s="144">
        <v>11710.4519</v>
      </c>
      <c r="AM57" s="145">
        <v>12866.7237</v>
      </c>
      <c r="AN57" s="145">
        <v>6087.6927999999998</v>
      </c>
      <c r="AO57" s="146">
        <v>30664.868400000003</v>
      </c>
      <c r="AP57" s="144">
        <v>11580.974899999999</v>
      </c>
      <c r="AQ57" s="145">
        <v>12753.051600000001</v>
      </c>
      <c r="AR57" s="145">
        <v>6255.3136999999997</v>
      </c>
      <c r="AS57" s="146">
        <v>30589.340199999999</v>
      </c>
      <c r="AT57" s="144">
        <v>11166.5713</v>
      </c>
      <c r="AU57" s="145">
        <v>12250.093199999999</v>
      </c>
      <c r="AV57" s="145">
        <v>7386.0725000000002</v>
      </c>
      <c r="AW57" s="146">
        <v>30802.737000000001</v>
      </c>
      <c r="AX57" s="144">
        <v>10874.2201</v>
      </c>
      <c r="AY57" s="145">
        <v>11854.7994</v>
      </c>
      <c r="AZ57" s="145">
        <v>7536.9220999999998</v>
      </c>
      <c r="BA57" s="146">
        <v>30265.941600000002</v>
      </c>
      <c r="BB57" s="144">
        <v>10635.862999999999</v>
      </c>
      <c r="BC57" s="145">
        <v>11549.6875</v>
      </c>
      <c r="BD57" s="145">
        <v>7596.0828000000001</v>
      </c>
      <c r="BE57" s="146">
        <v>29781.633299999998</v>
      </c>
      <c r="BF57" s="144">
        <v>10273.5144</v>
      </c>
      <c r="BG57" s="145">
        <v>11194.0555</v>
      </c>
      <c r="BH57" s="145">
        <v>7560.7970999999998</v>
      </c>
      <c r="BI57" s="146">
        <v>29028.367000000002</v>
      </c>
      <c r="BJ57" s="144">
        <v>10090.556585032667</v>
      </c>
      <c r="BK57" s="145">
        <v>11084.027198594769</v>
      </c>
      <c r="BL57" s="145">
        <v>7104.5838996718376</v>
      </c>
      <c r="BM57" s="146">
        <v>28279.167683299274</v>
      </c>
      <c r="BN57" s="144">
        <v>9818.0034503995412</v>
      </c>
      <c r="BO57" s="145">
        <v>10994.475647368767</v>
      </c>
      <c r="BP57" s="145">
        <v>6733.434844761352</v>
      </c>
      <c r="BQ57" s="146">
        <v>27545.91394252966</v>
      </c>
      <c r="BR57" s="144">
        <v>9671.1473899906268</v>
      </c>
      <c r="BS57" s="145">
        <v>10993.82860244593</v>
      </c>
      <c r="BT57" s="145">
        <v>6484.2233982035323</v>
      </c>
      <c r="BU57" s="146">
        <v>27149.199390640089</v>
      </c>
      <c r="BV57" s="144">
        <v>9441.0892828180222</v>
      </c>
      <c r="BW57" s="145">
        <v>10717.947500049682</v>
      </c>
      <c r="BX57" s="145">
        <v>6641.1444990992895</v>
      </c>
      <c r="BY57" s="146">
        <v>26800.181281966994</v>
      </c>
    </row>
    <row r="58" spans="1:77" ht="12.75" customHeight="1" x14ac:dyDescent="0.25">
      <c r="A58" s="156" t="s">
        <v>14</v>
      </c>
      <c r="B58" s="179">
        <v>4025.2426999999998</v>
      </c>
      <c r="C58" s="180">
        <v>659.18600000000004</v>
      </c>
      <c r="D58" s="180">
        <v>763.31169999999997</v>
      </c>
      <c r="E58" s="181">
        <v>2.8166000000000002</v>
      </c>
      <c r="F58" s="181">
        <v>0</v>
      </c>
      <c r="G58" s="181">
        <v>61.588900000000002</v>
      </c>
      <c r="H58" s="182">
        <f t="shared" si="0"/>
        <v>5512.1458999999995</v>
      </c>
      <c r="I58" s="145">
        <v>3662.4326999999998</v>
      </c>
      <c r="J58" s="144">
        <v>719.73950000000002</v>
      </c>
      <c r="K58" s="145">
        <v>955.65139999999997</v>
      </c>
      <c r="L58" s="145">
        <v>35.444699999999997</v>
      </c>
      <c r="M58" s="146">
        <v>5373.2682999999997</v>
      </c>
      <c r="N58" s="144">
        <v>3372.3856999999998</v>
      </c>
      <c r="O58" s="145">
        <v>800.57039999999995</v>
      </c>
      <c r="P58" s="145">
        <v>1156.0178000000001</v>
      </c>
      <c r="Q58" s="146">
        <v>5328.9739</v>
      </c>
      <c r="R58" s="144">
        <v>3053.09</v>
      </c>
      <c r="S58" s="145">
        <v>900.82050000000004</v>
      </c>
      <c r="T58" s="145">
        <v>1301.3495</v>
      </c>
      <c r="U58" s="146">
        <v>5255.26</v>
      </c>
      <c r="V58" s="144">
        <v>2929</v>
      </c>
      <c r="W58" s="145">
        <v>892</v>
      </c>
      <c r="X58" s="145">
        <v>1393</v>
      </c>
      <c r="Y58" s="146">
        <v>5214</v>
      </c>
      <c r="Z58" s="144">
        <v>2860.6909999999998</v>
      </c>
      <c r="AA58" s="145">
        <v>931.68280000000004</v>
      </c>
      <c r="AB58" s="145">
        <v>1370.8667999999998</v>
      </c>
      <c r="AC58" s="146">
        <v>5163.2405999999992</v>
      </c>
      <c r="AD58" s="144">
        <v>2948.9099000000001</v>
      </c>
      <c r="AE58" s="145">
        <v>953.98710000000005</v>
      </c>
      <c r="AF58" s="145">
        <v>1321.8426999999999</v>
      </c>
      <c r="AG58" s="146">
        <v>5224.7397000000001</v>
      </c>
      <c r="AH58" s="144">
        <v>2963.5174999999999</v>
      </c>
      <c r="AI58" s="145">
        <v>982.86500000000001</v>
      </c>
      <c r="AJ58" s="145">
        <v>1399.7256</v>
      </c>
      <c r="AK58" s="146">
        <v>5346.1080999999995</v>
      </c>
      <c r="AL58" s="144">
        <v>2912.3411999999998</v>
      </c>
      <c r="AM58" s="145">
        <v>940.73360000000002</v>
      </c>
      <c r="AN58" s="145">
        <v>1325.3538000000001</v>
      </c>
      <c r="AO58" s="146">
        <v>5178.4286000000002</v>
      </c>
      <c r="AP58" s="144">
        <v>2902.0454</v>
      </c>
      <c r="AQ58" s="145">
        <v>931.0421</v>
      </c>
      <c r="AR58" s="145">
        <v>1230.3130000000001</v>
      </c>
      <c r="AS58" s="146">
        <v>5063.4004999999997</v>
      </c>
      <c r="AT58" s="144">
        <v>2703.4994000000002</v>
      </c>
      <c r="AU58" s="145">
        <v>811.63900000000001</v>
      </c>
      <c r="AV58" s="145">
        <v>1521.1871000000001</v>
      </c>
      <c r="AW58" s="146">
        <v>5036.3255000000008</v>
      </c>
      <c r="AX58" s="144">
        <v>2576.1642999999999</v>
      </c>
      <c r="AY58" s="145">
        <v>812.09569999999997</v>
      </c>
      <c r="AZ58" s="145">
        <v>1434.7184</v>
      </c>
      <c r="BA58" s="146">
        <v>4822.9784</v>
      </c>
      <c r="BB58" s="144">
        <v>2482.8101000000001</v>
      </c>
      <c r="BC58" s="145">
        <v>813.08550000000002</v>
      </c>
      <c r="BD58" s="145">
        <v>1433.2717</v>
      </c>
      <c r="BE58" s="146">
        <v>4729.1673000000001</v>
      </c>
      <c r="BF58" s="144">
        <v>2463.4454000000001</v>
      </c>
      <c r="BG58" s="145">
        <v>784.67290000000003</v>
      </c>
      <c r="BH58" s="145">
        <v>1399.7672</v>
      </c>
      <c r="BI58" s="146">
        <v>4647.8855000000003</v>
      </c>
      <c r="BJ58" s="144">
        <v>2395.9634984779987</v>
      </c>
      <c r="BK58" s="145">
        <v>779.95129924314097</v>
      </c>
      <c r="BL58" s="145">
        <v>1486.2743999320373</v>
      </c>
      <c r="BM58" s="146">
        <v>4662.189197653177</v>
      </c>
      <c r="BN58" s="144">
        <v>2327.8721891398091</v>
      </c>
      <c r="BO58" s="145">
        <v>751.33090019214433</v>
      </c>
      <c r="BP58" s="145">
        <v>1475.1788002530448</v>
      </c>
      <c r="BQ58" s="146">
        <v>4554.3818895849981</v>
      </c>
      <c r="BR58" s="144">
        <v>2310.8546992549673</v>
      </c>
      <c r="BS58" s="145">
        <v>821.49440046492964</v>
      </c>
      <c r="BT58" s="145">
        <v>1380.9423996192854</v>
      </c>
      <c r="BU58" s="146">
        <v>4513.2914993391823</v>
      </c>
      <c r="BV58" s="144">
        <v>2313.4568980181357</v>
      </c>
      <c r="BW58" s="145">
        <v>856.61020005878527</v>
      </c>
      <c r="BX58" s="145">
        <v>1263.7740008736946</v>
      </c>
      <c r="BY58" s="146">
        <v>4433.8410989506156</v>
      </c>
    </row>
    <row r="59" spans="1:77" ht="12.75" customHeight="1" x14ac:dyDescent="0.25">
      <c r="A59" s="147" t="s">
        <v>15</v>
      </c>
      <c r="B59" s="179">
        <v>4841.4928</v>
      </c>
      <c r="C59" s="180">
        <v>1542.4858999999999</v>
      </c>
      <c r="D59" s="180">
        <v>4372.4512000000004</v>
      </c>
      <c r="E59" s="181">
        <v>3.7393999999999998</v>
      </c>
      <c r="F59" s="181">
        <v>14.303800000000001</v>
      </c>
      <c r="G59" s="181">
        <v>3624.5381000000002</v>
      </c>
      <c r="H59" s="182">
        <f t="shared" si="0"/>
        <v>14399.011199999999</v>
      </c>
      <c r="I59" s="145">
        <v>4601.1323000000002</v>
      </c>
      <c r="J59" s="144">
        <v>1493.1668999999999</v>
      </c>
      <c r="K59" s="145">
        <v>4124.7456000000002</v>
      </c>
      <c r="L59" s="145">
        <v>2516.9490000000001</v>
      </c>
      <c r="M59" s="146">
        <v>12735.9938</v>
      </c>
      <c r="N59" s="144">
        <v>4350.2380000000003</v>
      </c>
      <c r="O59" s="145">
        <v>1535.6765</v>
      </c>
      <c r="P59" s="145">
        <v>2689.9540999999999</v>
      </c>
      <c r="Q59" s="146">
        <v>8575.8685999999998</v>
      </c>
      <c r="R59" s="144">
        <v>4183.9692999999997</v>
      </c>
      <c r="S59" s="145">
        <v>1431.5191</v>
      </c>
      <c r="T59" s="145">
        <v>1984.5463</v>
      </c>
      <c r="U59" s="146">
        <v>7600.0347000000002</v>
      </c>
      <c r="V59" s="144">
        <v>3946</v>
      </c>
      <c r="W59" s="145">
        <v>1361</v>
      </c>
      <c r="X59" s="145">
        <v>1772</v>
      </c>
      <c r="Y59" s="146">
        <v>7079</v>
      </c>
      <c r="Z59" s="144">
        <v>3968.3224</v>
      </c>
      <c r="AA59" s="145">
        <v>1387.9919</v>
      </c>
      <c r="AB59" s="145">
        <v>1550.0649000000001</v>
      </c>
      <c r="AC59" s="146">
        <v>6906.3792000000003</v>
      </c>
      <c r="AD59" s="144">
        <v>3988.2523000000001</v>
      </c>
      <c r="AE59" s="145">
        <v>1397.963</v>
      </c>
      <c r="AF59" s="145">
        <v>1526.3623</v>
      </c>
      <c r="AG59" s="146">
        <v>6912.5775999999996</v>
      </c>
      <c r="AH59" s="144">
        <v>3967.1700999999998</v>
      </c>
      <c r="AI59" s="145">
        <v>1393.8653999999999</v>
      </c>
      <c r="AJ59" s="145">
        <v>1580.7052000000001</v>
      </c>
      <c r="AK59" s="146">
        <v>6941.7407000000003</v>
      </c>
      <c r="AL59" s="144">
        <v>3881.9122000000002</v>
      </c>
      <c r="AM59" s="145">
        <v>1357.6362999999999</v>
      </c>
      <c r="AN59" s="145">
        <v>1576.8861999999999</v>
      </c>
      <c r="AO59" s="146">
        <v>6816.4346999999998</v>
      </c>
      <c r="AP59" s="144">
        <v>3718.9616000000001</v>
      </c>
      <c r="AQ59" s="145">
        <v>1354.3027</v>
      </c>
      <c r="AR59" s="145">
        <v>1610.0065999999999</v>
      </c>
      <c r="AS59" s="146">
        <v>6683.2708999999995</v>
      </c>
      <c r="AT59" s="144">
        <v>3504.1424999999999</v>
      </c>
      <c r="AU59" s="145">
        <v>1228.7444</v>
      </c>
      <c r="AV59" s="145">
        <v>1905.7982</v>
      </c>
      <c r="AW59" s="146">
        <v>6638.6850999999997</v>
      </c>
      <c r="AX59" s="144">
        <v>3391.6484999999998</v>
      </c>
      <c r="AY59" s="145">
        <v>1246.2446</v>
      </c>
      <c r="AZ59" s="145">
        <v>1818.4177</v>
      </c>
      <c r="BA59" s="146">
        <v>6456.3107999999993</v>
      </c>
      <c r="BB59" s="144">
        <v>3367.8456000000001</v>
      </c>
      <c r="BC59" s="145">
        <v>1159.6291000000001</v>
      </c>
      <c r="BD59" s="145">
        <v>1753.3457000000001</v>
      </c>
      <c r="BE59" s="146">
        <v>6280.8204000000005</v>
      </c>
      <c r="BF59" s="144">
        <v>3318.8935999999999</v>
      </c>
      <c r="BG59" s="145">
        <v>1124.1261</v>
      </c>
      <c r="BH59" s="145">
        <v>1653.3715</v>
      </c>
      <c r="BI59" s="146">
        <v>6096.3912</v>
      </c>
      <c r="BJ59" s="144">
        <v>3338.8126923572272</v>
      </c>
      <c r="BK59" s="145">
        <v>1105.5595999767538</v>
      </c>
      <c r="BL59" s="145">
        <v>1506.1444999766536</v>
      </c>
      <c r="BM59" s="146">
        <v>5950.5167923106346</v>
      </c>
      <c r="BN59" s="144">
        <v>3275.9379775535781</v>
      </c>
      <c r="BO59" s="145">
        <v>1103.4050000722709</v>
      </c>
      <c r="BP59" s="145">
        <v>1442.912498982274</v>
      </c>
      <c r="BQ59" s="146">
        <v>5822.255476608123</v>
      </c>
      <c r="BR59" s="144">
        <v>3343.6635951674543</v>
      </c>
      <c r="BS59" s="145">
        <v>1085.1330001032329</v>
      </c>
      <c r="BT59" s="145">
        <v>1375.0962000886866</v>
      </c>
      <c r="BU59" s="146">
        <v>5803.8927953593738</v>
      </c>
      <c r="BV59" s="144">
        <v>3213.5253952313215</v>
      </c>
      <c r="BW59" s="145">
        <v>1105.964500500093</v>
      </c>
      <c r="BX59" s="145">
        <v>1318.4109003177437</v>
      </c>
      <c r="BY59" s="146">
        <v>5637.9007960491581</v>
      </c>
    </row>
    <row r="60" spans="1:77" ht="12.75" customHeight="1" x14ac:dyDescent="0.25">
      <c r="A60" s="147" t="s">
        <v>16</v>
      </c>
      <c r="B60" s="179">
        <v>10802.788</v>
      </c>
      <c r="C60" s="180">
        <v>4654.9084000000003</v>
      </c>
      <c r="D60" s="180">
        <v>5844.5793999999996</v>
      </c>
      <c r="E60" s="181">
        <v>14.599</v>
      </c>
      <c r="F60" s="181">
        <v>24.713100000000001</v>
      </c>
      <c r="G60" s="181">
        <v>1520.4409000000001</v>
      </c>
      <c r="H60" s="182">
        <f t="shared" si="0"/>
        <v>22862.0288</v>
      </c>
      <c r="I60" s="145">
        <v>10332.4431</v>
      </c>
      <c r="J60" s="144">
        <v>4740.2525999999998</v>
      </c>
      <c r="K60" s="145">
        <v>7195.7381999999998</v>
      </c>
      <c r="L60" s="145">
        <v>847.58090000000004</v>
      </c>
      <c r="M60" s="146">
        <v>23116.014800000001</v>
      </c>
      <c r="N60" s="144">
        <v>10212.389800000001</v>
      </c>
      <c r="O60" s="145">
        <v>4905.4458999999997</v>
      </c>
      <c r="P60" s="145">
        <v>5331.5328</v>
      </c>
      <c r="Q60" s="146">
        <v>20449.3685</v>
      </c>
      <c r="R60" s="144">
        <v>10173.5934</v>
      </c>
      <c r="S60" s="145">
        <v>5007.3941000000004</v>
      </c>
      <c r="T60" s="145">
        <v>5053.9426000000003</v>
      </c>
      <c r="U60" s="146">
        <v>20234.930100000001</v>
      </c>
      <c r="V60" s="144">
        <v>9978</v>
      </c>
      <c r="W60" s="145">
        <v>5055</v>
      </c>
      <c r="X60" s="145">
        <v>5144</v>
      </c>
      <c r="Y60" s="146">
        <v>20177</v>
      </c>
      <c r="Z60" s="144">
        <v>10129.2556</v>
      </c>
      <c r="AA60" s="145">
        <v>5209.6134000000002</v>
      </c>
      <c r="AB60" s="145">
        <v>4553.9764999999998</v>
      </c>
      <c r="AC60" s="146">
        <v>19892.845500000003</v>
      </c>
      <c r="AD60" s="144">
        <v>10149.215700000001</v>
      </c>
      <c r="AE60" s="145">
        <v>5435.8598000000002</v>
      </c>
      <c r="AF60" s="145">
        <v>4114.2224999999999</v>
      </c>
      <c r="AG60" s="146">
        <v>19699.298000000003</v>
      </c>
      <c r="AH60" s="144">
        <v>10337.2451</v>
      </c>
      <c r="AI60" s="145">
        <v>5434.9939999999997</v>
      </c>
      <c r="AJ60" s="145">
        <v>4197.0689000000002</v>
      </c>
      <c r="AK60" s="146">
        <v>19969.307999999997</v>
      </c>
      <c r="AL60" s="144">
        <v>10319.3444</v>
      </c>
      <c r="AM60" s="145">
        <v>5457.7489999999998</v>
      </c>
      <c r="AN60" s="145">
        <v>4369.1720999999998</v>
      </c>
      <c r="AO60" s="146">
        <v>20146.265500000001</v>
      </c>
      <c r="AP60" s="144">
        <v>10325.2363</v>
      </c>
      <c r="AQ60" s="145">
        <v>5441.34</v>
      </c>
      <c r="AR60" s="145">
        <v>4587.3693000000003</v>
      </c>
      <c r="AS60" s="146">
        <v>20353.945599999999</v>
      </c>
      <c r="AT60" s="144">
        <v>10173.600899999999</v>
      </c>
      <c r="AU60" s="145">
        <v>5102.6806999999999</v>
      </c>
      <c r="AV60" s="145">
        <v>5313.8744999999999</v>
      </c>
      <c r="AW60" s="146">
        <v>20590.1561</v>
      </c>
      <c r="AX60" s="144">
        <v>10105.3629</v>
      </c>
      <c r="AY60" s="145">
        <v>5063.3271999999997</v>
      </c>
      <c r="AZ60" s="145">
        <v>5253.5078999999996</v>
      </c>
      <c r="BA60" s="146">
        <v>20422.198</v>
      </c>
      <c r="BB60" s="144">
        <v>10069.184300000001</v>
      </c>
      <c r="BC60" s="145">
        <v>5025.2092000000002</v>
      </c>
      <c r="BD60" s="145">
        <v>5229.2887000000001</v>
      </c>
      <c r="BE60" s="146">
        <v>20323.682200000003</v>
      </c>
      <c r="BF60" s="144">
        <v>9932.8629999999994</v>
      </c>
      <c r="BG60" s="145">
        <v>4938.9807000000001</v>
      </c>
      <c r="BH60" s="145">
        <v>5118.4309000000003</v>
      </c>
      <c r="BI60" s="146">
        <v>19990.274600000001</v>
      </c>
      <c r="BJ60" s="144">
        <v>9923.6592871404719</v>
      </c>
      <c r="BK60" s="145">
        <v>4985.6109012100205</v>
      </c>
      <c r="BL60" s="145">
        <v>4915.9550981762004</v>
      </c>
      <c r="BM60" s="146">
        <v>19825.225286526693</v>
      </c>
      <c r="BN60" s="144">
        <v>9874.2899993352621</v>
      </c>
      <c r="BO60" s="145">
        <v>5032.6078602189737</v>
      </c>
      <c r="BP60" s="145">
        <v>4553.1197778412097</v>
      </c>
      <c r="BQ60" s="146">
        <v>19460.017637395445</v>
      </c>
      <c r="BR60" s="144">
        <v>9969.837191759827</v>
      </c>
      <c r="BS60" s="145">
        <v>5175.0464011296499</v>
      </c>
      <c r="BT60" s="145">
        <v>4201.1589998195195</v>
      </c>
      <c r="BU60" s="146">
        <v>19346.042592708996</v>
      </c>
      <c r="BV60" s="144">
        <v>9988.6461818392854</v>
      </c>
      <c r="BW60" s="145">
        <v>5163.7392011118354</v>
      </c>
      <c r="BX60" s="145">
        <v>3988.792799919087</v>
      </c>
      <c r="BY60" s="146">
        <v>19141.178182870208</v>
      </c>
    </row>
    <row r="61" spans="1:77" ht="12.75" customHeight="1" x14ac:dyDescent="0.25">
      <c r="A61" s="149" t="s">
        <v>17</v>
      </c>
      <c r="B61" s="179">
        <v>1248.6590000000001</v>
      </c>
      <c r="C61" s="180">
        <v>45.997399999999999</v>
      </c>
      <c r="D61" s="180">
        <v>72.279300000000006</v>
      </c>
      <c r="E61" s="181">
        <v>0.53849999999999998</v>
      </c>
      <c r="F61" s="181">
        <v>0</v>
      </c>
      <c r="G61" s="181">
        <v>18.315300000000001</v>
      </c>
      <c r="H61" s="182">
        <f t="shared" si="0"/>
        <v>1385.7895000000001</v>
      </c>
      <c r="I61" s="145">
        <v>1265.6223</v>
      </c>
      <c r="J61" s="144">
        <v>44.444699999999997</v>
      </c>
      <c r="K61" s="145">
        <v>88.012699999999995</v>
      </c>
      <c r="L61" s="145">
        <v>17.6417</v>
      </c>
      <c r="M61" s="146">
        <v>1415.7213999999999</v>
      </c>
      <c r="N61" s="144">
        <v>1288.9373000000001</v>
      </c>
      <c r="O61" s="145">
        <v>46.068399999999997</v>
      </c>
      <c r="P61" s="145">
        <v>73.805400000000006</v>
      </c>
      <c r="Q61" s="146">
        <v>1408.8110999999999</v>
      </c>
      <c r="R61" s="144">
        <v>1290.6052</v>
      </c>
      <c r="S61" s="145">
        <v>45.035699999999999</v>
      </c>
      <c r="T61" s="145">
        <v>73.720799999999997</v>
      </c>
      <c r="U61" s="146">
        <v>1409.3616999999999</v>
      </c>
      <c r="V61" s="144">
        <v>1246</v>
      </c>
      <c r="W61" s="145">
        <v>47</v>
      </c>
      <c r="X61" s="145">
        <v>64</v>
      </c>
      <c r="Y61" s="146">
        <v>1357</v>
      </c>
      <c r="Z61" s="144">
        <v>1216.4858999999999</v>
      </c>
      <c r="AA61" s="145">
        <v>47.697399999999995</v>
      </c>
      <c r="AB61" s="145">
        <v>51.889199999999995</v>
      </c>
      <c r="AC61" s="146">
        <v>1316.0725</v>
      </c>
      <c r="AD61" s="144">
        <v>1194.2236</v>
      </c>
      <c r="AE61" s="145">
        <v>42.140799999999999</v>
      </c>
      <c r="AF61" s="145">
        <v>52.7943</v>
      </c>
      <c r="AG61" s="146">
        <v>1289.1587</v>
      </c>
      <c r="AH61" s="144">
        <v>1206.3637000000001</v>
      </c>
      <c r="AI61" s="145">
        <v>42.795200000000001</v>
      </c>
      <c r="AJ61" s="145">
        <v>63.397599999999997</v>
      </c>
      <c r="AK61" s="146">
        <v>1312.5565000000001</v>
      </c>
      <c r="AL61" s="144">
        <v>1195.8946000000001</v>
      </c>
      <c r="AM61" s="145">
        <v>46.747</v>
      </c>
      <c r="AN61" s="145">
        <v>59.941800000000001</v>
      </c>
      <c r="AO61" s="146">
        <v>1302.5834000000002</v>
      </c>
      <c r="AP61" s="144">
        <v>1218.8054</v>
      </c>
      <c r="AQ61" s="145">
        <v>46.865600000000001</v>
      </c>
      <c r="AR61" s="145">
        <v>59.218899999999998</v>
      </c>
      <c r="AS61" s="146">
        <v>1324.8899000000001</v>
      </c>
      <c r="AT61" s="144">
        <v>1175.3875</v>
      </c>
      <c r="AU61" s="145">
        <v>19.192399999999999</v>
      </c>
      <c r="AV61" s="145">
        <v>118.7852</v>
      </c>
      <c r="AW61" s="146">
        <v>1313.3651</v>
      </c>
      <c r="AX61" s="144">
        <v>1192.1316999999999</v>
      </c>
      <c r="AY61" s="145">
        <v>19.884599999999999</v>
      </c>
      <c r="AZ61" s="145">
        <v>113.82429999999999</v>
      </c>
      <c r="BA61" s="146">
        <v>1325.8406</v>
      </c>
      <c r="BB61" s="144">
        <v>1202.6663000000001</v>
      </c>
      <c r="BC61" s="145">
        <v>22.337499999999999</v>
      </c>
      <c r="BD61" s="145">
        <v>122.2859</v>
      </c>
      <c r="BE61" s="146">
        <v>1347.2897000000003</v>
      </c>
      <c r="BF61" s="144">
        <v>1208.8678</v>
      </c>
      <c r="BG61" s="145">
        <v>27.759799999999998</v>
      </c>
      <c r="BH61" s="145">
        <v>117.5248</v>
      </c>
      <c r="BI61" s="146">
        <v>1354.1523999999999</v>
      </c>
      <c r="BJ61" s="144">
        <v>1222.7955976333469</v>
      </c>
      <c r="BK61" s="145">
        <v>29.776799909770489</v>
      </c>
      <c r="BL61" s="145">
        <v>109.69170022266917</v>
      </c>
      <c r="BM61" s="146">
        <v>1362.2640977657866</v>
      </c>
      <c r="BN61" s="144">
        <v>1230.4290883298963</v>
      </c>
      <c r="BO61" s="145">
        <v>33.203999996185303</v>
      </c>
      <c r="BP61" s="145">
        <v>99.042700062680524</v>
      </c>
      <c r="BQ61" s="146">
        <v>1362.6757883887622</v>
      </c>
      <c r="BR61" s="144">
        <v>1256.5335988610605</v>
      </c>
      <c r="BS61" s="145">
        <v>35.899199850857258</v>
      </c>
      <c r="BT61" s="145">
        <v>111.7419000946029</v>
      </c>
      <c r="BU61" s="146">
        <v>1404.1746988065206</v>
      </c>
      <c r="BV61" s="144">
        <v>1253.03839811543</v>
      </c>
      <c r="BW61" s="145">
        <v>40.693599948659539</v>
      </c>
      <c r="BX61" s="145">
        <v>117.51040034380276</v>
      </c>
      <c r="BY61" s="146">
        <v>1411.2423984078923</v>
      </c>
    </row>
    <row r="62" spans="1:77" s="155" customFormat="1" ht="12.75" customHeight="1" x14ac:dyDescent="0.25">
      <c r="A62" s="150" t="s">
        <v>18</v>
      </c>
      <c r="B62" s="183">
        <v>43987.109100000001</v>
      </c>
      <c r="C62" s="184">
        <v>14959.393599999999</v>
      </c>
      <c r="D62" s="184">
        <v>15755.597599999999</v>
      </c>
      <c r="E62" s="185">
        <v>74.365300000000005</v>
      </c>
      <c r="F62" s="185">
        <v>65.208699999999993</v>
      </c>
      <c r="G62" s="185">
        <v>6052.7028</v>
      </c>
      <c r="H62" s="186">
        <f t="shared" si="0"/>
        <v>80894.377099999998</v>
      </c>
      <c r="I62" s="152">
        <v>39662.514000000003</v>
      </c>
      <c r="J62" s="151">
        <v>16015.921399999999</v>
      </c>
      <c r="K62" s="152">
        <v>18306.975699999999</v>
      </c>
      <c r="L62" s="152">
        <v>4032.1599000000001</v>
      </c>
      <c r="M62" s="154">
        <v>78017.570999999996</v>
      </c>
      <c r="N62" s="151">
        <v>33389.957000000002</v>
      </c>
      <c r="O62" s="152">
        <v>18664.831600000001</v>
      </c>
      <c r="P62" s="152">
        <v>15183.7381</v>
      </c>
      <c r="Q62" s="154">
        <v>67238.526700000002</v>
      </c>
      <c r="R62" s="151">
        <v>31163.984100000001</v>
      </c>
      <c r="S62" s="152">
        <v>20149.310600000001</v>
      </c>
      <c r="T62" s="152">
        <v>14888.046899999999</v>
      </c>
      <c r="U62" s="154">
        <v>66201.3416</v>
      </c>
      <c r="V62" s="151">
        <v>30046</v>
      </c>
      <c r="W62" s="152">
        <v>20275</v>
      </c>
      <c r="X62" s="152">
        <v>15050</v>
      </c>
      <c r="Y62" s="154">
        <v>65371</v>
      </c>
      <c r="Z62" s="151">
        <v>29860.993400000003</v>
      </c>
      <c r="AA62" s="152">
        <v>20481.120500000001</v>
      </c>
      <c r="AB62" s="152">
        <v>13491.348399999997</v>
      </c>
      <c r="AC62" s="154">
        <v>63833.462300000007</v>
      </c>
      <c r="AD62" s="151">
        <v>30053.255000000001</v>
      </c>
      <c r="AE62" s="152">
        <v>21061.064299999998</v>
      </c>
      <c r="AF62" s="152">
        <v>12436.2768</v>
      </c>
      <c r="AG62" s="154">
        <v>63550.596100000002</v>
      </c>
      <c r="AH62" s="151">
        <v>30322.476900000001</v>
      </c>
      <c r="AI62" s="152">
        <v>21118.835999999999</v>
      </c>
      <c r="AJ62" s="152">
        <v>12753.872799999999</v>
      </c>
      <c r="AK62" s="154">
        <v>64195.185700000002</v>
      </c>
      <c r="AL62" s="151">
        <v>30019.944299999996</v>
      </c>
      <c r="AM62" s="152">
        <v>20669.589599999999</v>
      </c>
      <c r="AN62" s="152">
        <v>13419.046699999999</v>
      </c>
      <c r="AO62" s="154">
        <v>64108.580599999994</v>
      </c>
      <c r="AP62" s="151">
        <v>29746.0236</v>
      </c>
      <c r="AQ62" s="152">
        <v>20526.602000000003</v>
      </c>
      <c r="AR62" s="152">
        <v>13742.2215</v>
      </c>
      <c r="AS62" s="154">
        <v>64014.847099999999</v>
      </c>
      <c r="AT62" s="151">
        <v>28723.201599999997</v>
      </c>
      <c r="AU62" s="152">
        <v>19412.349699999999</v>
      </c>
      <c r="AV62" s="152">
        <v>16245.717500000001</v>
      </c>
      <c r="AW62" s="154">
        <v>64381.268799999991</v>
      </c>
      <c r="AX62" s="151">
        <v>28139.527500000004</v>
      </c>
      <c r="AY62" s="152">
        <v>18996.351500000001</v>
      </c>
      <c r="AZ62" s="152">
        <v>16157.3904</v>
      </c>
      <c r="BA62" s="154">
        <v>63293.269400000005</v>
      </c>
      <c r="BB62" s="151">
        <v>27758.369300000002</v>
      </c>
      <c r="BC62" s="152">
        <v>18569.948800000002</v>
      </c>
      <c r="BD62" s="152">
        <v>16134.274800000001</v>
      </c>
      <c r="BE62" s="154">
        <v>62462.592900000003</v>
      </c>
      <c r="BF62" s="151">
        <v>27197.584199999998</v>
      </c>
      <c r="BG62" s="152">
        <v>18069.595000000001</v>
      </c>
      <c r="BH62" s="152">
        <v>15849.891499999998</v>
      </c>
      <c r="BI62" s="154">
        <v>61117.070699999997</v>
      </c>
      <c r="BJ62" s="151">
        <v>26971.787660641712</v>
      </c>
      <c r="BK62" s="152">
        <v>17984.925798934455</v>
      </c>
      <c r="BL62" s="152">
        <v>15122.649597979398</v>
      </c>
      <c r="BM62" s="154">
        <v>60079.363057555565</v>
      </c>
      <c r="BN62" s="151">
        <v>26526.532704758087</v>
      </c>
      <c r="BO62" s="152">
        <v>17915.023407848341</v>
      </c>
      <c r="BP62" s="152">
        <v>14303.688621900561</v>
      </c>
      <c r="BQ62" s="154">
        <v>58745.244734506989</v>
      </c>
      <c r="BR62" s="151">
        <v>26552.036475033936</v>
      </c>
      <c r="BS62" s="152">
        <v>18111.4016039946</v>
      </c>
      <c r="BT62" s="152">
        <v>13553.162897825627</v>
      </c>
      <c r="BU62" s="154">
        <v>58216.600976854163</v>
      </c>
      <c r="BV62" s="151">
        <v>26209.756156022195</v>
      </c>
      <c r="BW62" s="152">
        <v>17884.955001669055</v>
      </c>
      <c r="BX62" s="152">
        <v>13329.632600553618</v>
      </c>
      <c r="BY62" s="154">
        <v>57424.343758244868</v>
      </c>
    </row>
    <row r="63" spans="1:77" ht="12.75" customHeight="1" x14ac:dyDescent="0.25">
      <c r="A63" s="147" t="s">
        <v>19</v>
      </c>
      <c r="B63" s="179">
        <v>18209.428899999999</v>
      </c>
      <c r="C63" s="180">
        <v>2728.3712999999998</v>
      </c>
      <c r="D63" s="180">
        <v>6462.2339000000002</v>
      </c>
      <c r="E63" s="181">
        <v>62.724899999999998</v>
      </c>
      <c r="F63" s="181">
        <v>21.8276</v>
      </c>
      <c r="G63" s="181">
        <v>3857.9630999999999</v>
      </c>
      <c r="H63" s="182">
        <f t="shared" si="0"/>
        <v>31342.5497</v>
      </c>
      <c r="I63" s="145">
        <v>17362.767599999999</v>
      </c>
      <c r="J63" s="144">
        <v>2940.7116999999998</v>
      </c>
      <c r="K63" s="145">
        <v>6899.1733000000004</v>
      </c>
      <c r="L63" s="145">
        <v>977.18499999999995</v>
      </c>
      <c r="M63" s="146">
        <v>28179.837600000003</v>
      </c>
      <c r="N63" s="144">
        <v>16916.7696</v>
      </c>
      <c r="O63" s="145">
        <v>3101.3512999999998</v>
      </c>
      <c r="P63" s="145">
        <v>6228.3090000000002</v>
      </c>
      <c r="Q63" s="146">
        <v>26246.429899999999</v>
      </c>
      <c r="R63" s="144">
        <v>16291.0651</v>
      </c>
      <c r="S63" s="145">
        <v>3245.9303</v>
      </c>
      <c r="T63" s="145">
        <v>6170.5743000000002</v>
      </c>
      <c r="U63" s="146">
        <v>25707.5697</v>
      </c>
      <c r="V63" s="144">
        <v>15626</v>
      </c>
      <c r="W63" s="145">
        <v>3185</v>
      </c>
      <c r="X63" s="145">
        <v>6105</v>
      </c>
      <c r="Y63" s="146">
        <v>24916</v>
      </c>
      <c r="Z63" s="144">
        <v>15167.1782</v>
      </c>
      <c r="AA63" s="145">
        <v>3364.1535000000003</v>
      </c>
      <c r="AB63" s="145">
        <v>5612.2155999999995</v>
      </c>
      <c r="AC63" s="146">
        <v>24143.547299999998</v>
      </c>
      <c r="AD63" s="144">
        <v>15348.451499999999</v>
      </c>
      <c r="AE63" s="145">
        <v>3518.1253999999999</v>
      </c>
      <c r="AF63" s="145">
        <v>5217.7114000000001</v>
      </c>
      <c r="AG63" s="146">
        <v>24084.2883</v>
      </c>
      <c r="AH63" s="144">
        <v>15791.375700000001</v>
      </c>
      <c r="AI63" s="145">
        <v>3703.6831000000002</v>
      </c>
      <c r="AJ63" s="145">
        <v>5216.9029</v>
      </c>
      <c r="AK63" s="146">
        <v>24711.9617</v>
      </c>
      <c r="AL63" s="144">
        <v>15786.8989</v>
      </c>
      <c r="AM63" s="145">
        <v>3771.5504000000001</v>
      </c>
      <c r="AN63" s="145">
        <v>5212.0439999999999</v>
      </c>
      <c r="AO63" s="146">
        <v>24770.493300000002</v>
      </c>
      <c r="AP63" s="144">
        <v>15583.3611</v>
      </c>
      <c r="AQ63" s="145">
        <v>3735.6725000000001</v>
      </c>
      <c r="AR63" s="145">
        <v>5553.9596000000001</v>
      </c>
      <c r="AS63" s="146">
        <v>24872.993199999997</v>
      </c>
      <c r="AT63" s="144">
        <v>14580.4941</v>
      </c>
      <c r="AU63" s="145">
        <v>3307.0479</v>
      </c>
      <c r="AV63" s="145">
        <v>7055.3717999999999</v>
      </c>
      <c r="AW63" s="146">
        <v>24942.913800000002</v>
      </c>
      <c r="AX63" s="144">
        <v>14484.5013</v>
      </c>
      <c r="AY63" s="145">
        <v>3350.4647</v>
      </c>
      <c r="AZ63" s="145">
        <v>7013.1121000000003</v>
      </c>
      <c r="BA63" s="146">
        <v>24848.078099999999</v>
      </c>
      <c r="BB63" s="144">
        <v>14376.0573</v>
      </c>
      <c r="BC63" s="145">
        <v>3342.6077</v>
      </c>
      <c r="BD63" s="145">
        <v>6981.2951000000003</v>
      </c>
      <c r="BE63" s="146">
        <v>24699.9601</v>
      </c>
      <c r="BF63" s="144">
        <v>14062.4709</v>
      </c>
      <c r="BG63" s="145">
        <v>3329.6961999999999</v>
      </c>
      <c r="BH63" s="145">
        <v>6502.9875000000002</v>
      </c>
      <c r="BI63" s="146">
        <v>23895.154599999998</v>
      </c>
      <c r="BJ63" s="144">
        <v>13726.751878817566</v>
      </c>
      <c r="BK63" s="145">
        <v>3291.1705994165168</v>
      </c>
      <c r="BL63" s="145">
        <v>6253.6242003910593</v>
      </c>
      <c r="BM63" s="146">
        <v>23271.546678625142</v>
      </c>
      <c r="BN63" s="144">
        <v>13353.155964478807</v>
      </c>
      <c r="BO63" s="145">
        <v>3446.0745007629157</v>
      </c>
      <c r="BP63" s="145">
        <v>6075.4197965634521</v>
      </c>
      <c r="BQ63" s="146">
        <v>22874.650261805175</v>
      </c>
      <c r="BR63" s="144">
        <v>13266.725785359798</v>
      </c>
      <c r="BS63" s="145">
        <v>3569.0512001230964</v>
      </c>
      <c r="BT63" s="145">
        <v>5825.74359571682</v>
      </c>
      <c r="BU63" s="146">
        <v>22661.520581199715</v>
      </c>
      <c r="BV63" s="144">
        <v>13062.54548693994</v>
      </c>
      <c r="BW63" s="145">
        <v>3675.9171994370845</v>
      </c>
      <c r="BX63" s="145">
        <v>5443.5553996727685</v>
      </c>
      <c r="BY63" s="146">
        <v>22182.018086049793</v>
      </c>
    </row>
    <row r="64" spans="1:77" ht="12.75" customHeight="1" x14ac:dyDescent="0.25">
      <c r="A64" s="147" t="s">
        <v>20</v>
      </c>
      <c r="B64" s="179">
        <v>6254.1423999999997</v>
      </c>
      <c r="C64" s="180">
        <v>185.85570000000001</v>
      </c>
      <c r="D64" s="180">
        <v>499.8888</v>
      </c>
      <c r="E64" s="181">
        <v>18.9023</v>
      </c>
      <c r="F64" s="181">
        <v>0</v>
      </c>
      <c r="G64" s="181">
        <v>189.06</v>
      </c>
      <c r="H64" s="182">
        <f t="shared" si="0"/>
        <v>7147.8491999999997</v>
      </c>
      <c r="I64" s="145">
        <v>5874.3481000000002</v>
      </c>
      <c r="J64" s="144">
        <v>201.96629999999999</v>
      </c>
      <c r="K64" s="145">
        <v>455.63990000000001</v>
      </c>
      <c r="L64" s="145">
        <v>80.372200000000007</v>
      </c>
      <c r="M64" s="146">
        <v>6612.3265000000001</v>
      </c>
      <c r="N64" s="144">
        <v>5618.9922999999999</v>
      </c>
      <c r="O64" s="145">
        <v>226.82990000000001</v>
      </c>
      <c r="P64" s="145">
        <v>399.71899999999999</v>
      </c>
      <c r="Q64" s="146">
        <v>6245.5411999999997</v>
      </c>
      <c r="R64" s="144">
        <v>5512.0352999999996</v>
      </c>
      <c r="S64" s="145">
        <v>255.73050000000001</v>
      </c>
      <c r="T64" s="145">
        <v>346.01479999999998</v>
      </c>
      <c r="U64" s="146">
        <v>6113.7806</v>
      </c>
      <c r="V64" s="144">
        <v>5375</v>
      </c>
      <c r="W64" s="145">
        <v>247</v>
      </c>
      <c r="X64" s="145">
        <v>351</v>
      </c>
      <c r="Y64" s="146">
        <v>5973</v>
      </c>
      <c r="Z64" s="144">
        <v>5191.665399999999</v>
      </c>
      <c r="AA64" s="145">
        <v>271.01890000000003</v>
      </c>
      <c r="AB64" s="145">
        <v>293.62220000000002</v>
      </c>
      <c r="AC64" s="146">
        <v>5756.3064999999988</v>
      </c>
      <c r="AD64" s="144">
        <v>5177.2258000000002</v>
      </c>
      <c r="AE64" s="145">
        <v>267.92590000000001</v>
      </c>
      <c r="AF64" s="145">
        <v>295.10500000000002</v>
      </c>
      <c r="AG64" s="146">
        <v>5740.2566999999999</v>
      </c>
      <c r="AH64" s="144">
        <v>5408.6931999999997</v>
      </c>
      <c r="AI64" s="145">
        <v>283.19690000000003</v>
      </c>
      <c r="AJ64" s="145">
        <v>304.28120000000001</v>
      </c>
      <c r="AK64" s="146">
        <v>5996.1713</v>
      </c>
      <c r="AL64" s="144">
        <v>5380.759</v>
      </c>
      <c r="AM64" s="145">
        <v>309.24369999999999</v>
      </c>
      <c r="AN64" s="145">
        <v>288.8689</v>
      </c>
      <c r="AO64" s="146">
        <v>5978.8716000000004</v>
      </c>
      <c r="AP64" s="144">
        <v>5302.9090999999999</v>
      </c>
      <c r="AQ64" s="145">
        <v>301.73059999999998</v>
      </c>
      <c r="AR64" s="145">
        <v>304.7681</v>
      </c>
      <c r="AS64" s="146">
        <v>5909.4078</v>
      </c>
      <c r="AT64" s="144">
        <v>4854.8975</v>
      </c>
      <c r="AU64" s="145">
        <v>197.39680000000001</v>
      </c>
      <c r="AV64" s="145">
        <v>755.35519999999997</v>
      </c>
      <c r="AW64" s="146">
        <v>5807.6495000000004</v>
      </c>
      <c r="AX64" s="144">
        <v>4763.3431</v>
      </c>
      <c r="AY64" s="145">
        <v>178.52189999999999</v>
      </c>
      <c r="AZ64" s="145">
        <v>767.53970000000004</v>
      </c>
      <c r="BA64" s="146">
        <v>5709.4047</v>
      </c>
      <c r="BB64" s="144">
        <v>4660.924</v>
      </c>
      <c r="BC64" s="145">
        <v>178.10730000000001</v>
      </c>
      <c r="BD64" s="145">
        <v>766.50189999999998</v>
      </c>
      <c r="BE64" s="146">
        <v>5605.5331999999999</v>
      </c>
      <c r="BF64" s="144">
        <v>4477.9718000000003</v>
      </c>
      <c r="BG64" s="145">
        <v>188.75470000000001</v>
      </c>
      <c r="BH64" s="145">
        <v>714.21960000000001</v>
      </c>
      <c r="BI64" s="146">
        <v>5380.946100000001</v>
      </c>
      <c r="BJ64" s="144">
        <v>4236.0520944013842</v>
      </c>
      <c r="BK64" s="145">
        <v>186.41030007308291</v>
      </c>
      <c r="BL64" s="145">
        <v>686.45490014279494</v>
      </c>
      <c r="BM64" s="146">
        <v>5108.9172946172621</v>
      </c>
      <c r="BN64" s="144">
        <v>4025.9300928629818</v>
      </c>
      <c r="BO64" s="145">
        <v>192.13660011440516</v>
      </c>
      <c r="BP64" s="145">
        <v>635.04009874579788</v>
      </c>
      <c r="BQ64" s="146">
        <v>4853.1067917231849</v>
      </c>
      <c r="BR64" s="144">
        <v>3782.5234966631979</v>
      </c>
      <c r="BS64" s="145">
        <v>204.74930004216731</v>
      </c>
      <c r="BT64" s="145">
        <v>610.44049973564688</v>
      </c>
      <c r="BU64" s="146">
        <v>4597.7132964410121</v>
      </c>
      <c r="BV64" s="144">
        <v>3703.7508971937932</v>
      </c>
      <c r="BW64" s="145">
        <v>233.3960003387183</v>
      </c>
      <c r="BX64" s="145">
        <v>576.42319953504193</v>
      </c>
      <c r="BY64" s="146">
        <v>4513.5700970675534</v>
      </c>
    </row>
    <row r="65" spans="1:77" ht="12.75" customHeight="1" x14ac:dyDescent="0.25">
      <c r="A65" s="149" t="s">
        <v>21</v>
      </c>
      <c r="B65" s="179">
        <v>4468.8158999999996</v>
      </c>
      <c r="C65" s="180">
        <v>76.953500000000005</v>
      </c>
      <c r="D65" s="180">
        <v>181.59360000000001</v>
      </c>
      <c r="E65" s="181">
        <v>9.1174999999999997</v>
      </c>
      <c r="F65" s="181">
        <v>0</v>
      </c>
      <c r="G65" s="181">
        <v>96.277100000000004</v>
      </c>
      <c r="H65" s="182">
        <f t="shared" si="0"/>
        <v>4832.7575999999999</v>
      </c>
      <c r="I65" s="145">
        <v>4091.3705</v>
      </c>
      <c r="J65" s="144">
        <v>83.264200000000002</v>
      </c>
      <c r="K65" s="145">
        <v>171.7953</v>
      </c>
      <c r="L65" s="145">
        <v>49.3123</v>
      </c>
      <c r="M65" s="146">
        <v>4395.7422999999999</v>
      </c>
      <c r="N65" s="144">
        <v>3780.3389000000002</v>
      </c>
      <c r="O65" s="145">
        <v>81.9345</v>
      </c>
      <c r="P65" s="145">
        <v>99.961799999999997</v>
      </c>
      <c r="Q65" s="146">
        <v>3962.2352000000001</v>
      </c>
      <c r="R65" s="144">
        <v>3498.518</v>
      </c>
      <c r="S65" s="145">
        <v>86.067599999999999</v>
      </c>
      <c r="T65" s="145">
        <v>115.1921</v>
      </c>
      <c r="U65" s="146">
        <v>3699.7777000000001</v>
      </c>
      <c r="V65" s="144">
        <v>3311</v>
      </c>
      <c r="W65" s="145">
        <v>83</v>
      </c>
      <c r="X65" s="145">
        <v>118</v>
      </c>
      <c r="Y65" s="146">
        <v>3513</v>
      </c>
      <c r="Z65" s="144">
        <v>2985.3497000000002</v>
      </c>
      <c r="AA65" s="145">
        <v>90.596800000000002</v>
      </c>
      <c r="AB65" s="145">
        <v>81.900099999999995</v>
      </c>
      <c r="AC65" s="146">
        <v>3157.8465999999999</v>
      </c>
      <c r="AD65" s="144">
        <v>2734.7822000000001</v>
      </c>
      <c r="AE65" s="145">
        <v>100.8861</v>
      </c>
      <c r="AF65" s="145">
        <v>94.360500000000002</v>
      </c>
      <c r="AG65" s="146">
        <v>2930.0288</v>
      </c>
      <c r="AH65" s="144">
        <v>2778.0277999999998</v>
      </c>
      <c r="AI65" s="145">
        <v>99.990200000000002</v>
      </c>
      <c r="AJ65" s="145">
        <v>107.2642</v>
      </c>
      <c r="AK65" s="146">
        <v>2985.2822000000001</v>
      </c>
      <c r="AL65" s="144">
        <v>2592.8802000000001</v>
      </c>
      <c r="AM65" s="145">
        <v>82.457899999999995</v>
      </c>
      <c r="AN65" s="145">
        <v>94.016499999999994</v>
      </c>
      <c r="AO65" s="146">
        <v>2769.3546000000001</v>
      </c>
      <c r="AP65" s="144">
        <v>2426.3436999999999</v>
      </c>
      <c r="AQ65" s="145">
        <v>96.586100000000002</v>
      </c>
      <c r="AR65" s="145">
        <v>100.67829999999999</v>
      </c>
      <c r="AS65" s="146">
        <v>2623.6080999999999</v>
      </c>
      <c r="AT65" s="144">
        <v>2060.0079000000001</v>
      </c>
      <c r="AU65" s="145">
        <v>67.504900000000006</v>
      </c>
      <c r="AV65" s="145">
        <v>404.32870000000003</v>
      </c>
      <c r="AW65" s="146">
        <v>2531.8415</v>
      </c>
      <c r="AX65" s="144">
        <v>2041.5116</v>
      </c>
      <c r="AY65" s="145">
        <v>63.871699999999997</v>
      </c>
      <c r="AZ65" s="145">
        <v>367.95769999999999</v>
      </c>
      <c r="BA65" s="146">
        <v>2473.3409999999999</v>
      </c>
      <c r="BB65" s="144">
        <v>1933.5987</v>
      </c>
      <c r="BC65" s="145">
        <v>64.057100000000005</v>
      </c>
      <c r="BD65" s="145">
        <v>344.27429999999998</v>
      </c>
      <c r="BE65" s="146">
        <v>2341.9301</v>
      </c>
      <c r="BF65" s="144">
        <v>1812.5516</v>
      </c>
      <c r="BG65" s="145">
        <v>60.591799999999999</v>
      </c>
      <c r="BH65" s="145">
        <v>298.87419999999997</v>
      </c>
      <c r="BI65" s="146">
        <v>2172.0176000000001</v>
      </c>
      <c r="BJ65" s="144">
        <v>1696.0624968133634</v>
      </c>
      <c r="BK65" s="145">
        <v>58.300199992954731</v>
      </c>
      <c r="BL65" s="145">
        <v>305.53089992469177</v>
      </c>
      <c r="BM65" s="146">
        <v>2059.8935967310099</v>
      </c>
      <c r="BN65" s="144">
        <v>1629.4527784922902</v>
      </c>
      <c r="BO65" s="145">
        <v>66.150938153266907</v>
      </c>
      <c r="BP65" s="145">
        <v>275.75099929677526</v>
      </c>
      <c r="BQ65" s="146">
        <v>1971.3547159423324</v>
      </c>
      <c r="BR65" s="144">
        <v>1617.5556983256247</v>
      </c>
      <c r="BS65" s="145">
        <v>58.938599854707718</v>
      </c>
      <c r="BT65" s="145">
        <v>246.84800041769631</v>
      </c>
      <c r="BU65" s="146">
        <v>1923.3422985980287</v>
      </c>
      <c r="BV65" s="144">
        <v>1638.7927984423004</v>
      </c>
      <c r="BW65" s="145">
        <v>56.114800292998552</v>
      </c>
      <c r="BX65" s="145">
        <v>250.02479969803244</v>
      </c>
      <c r="BY65" s="146">
        <v>1944.9323984333314</v>
      </c>
    </row>
    <row r="66" spans="1:77" s="155" customFormat="1" ht="12.75" customHeight="1" x14ac:dyDescent="0.25">
      <c r="A66" s="150" t="s">
        <v>22</v>
      </c>
      <c r="B66" s="183">
        <v>28932.387200000001</v>
      </c>
      <c r="C66" s="184">
        <v>2991.1804999999999</v>
      </c>
      <c r="D66" s="184">
        <v>7143.7163</v>
      </c>
      <c r="E66" s="185">
        <v>90.744699999999995</v>
      </c>
      <c r="F66" s="185">
        <v>21.8276</v>
      </c>
      <c r="G66" s="185">
        <v>4143.3001999999997</v>
      </c>
      <c r="H66" s="186">
        <f t="shared" si="0"/>
        <v>43323.156499999997</v>
      </c>
      <c r="I66" s="152">
        <v>27328.486199999999</v>
      </c>
      <c r="J66" s="151">
        <v>3225.9422</v>
      </c>
      <c r="K66" s="152">
        <v>7526.6085000000003</v>
      </c>
      <c r="L66" s="152">
        <v>1106.8695</v>
      </c>
      <c r="M66" s="154">
        <v>39187.9064</v>
      </c>
      <c r="N66" s="151">
        <v>26316.1008</v>
      </c>
      <c r="O66" s="152">
        <v>3410.1156999999998</v>
      </c>
      <c r="P66" s="152">
        <v>6727.9898000000003</v>
      </c>
      <c r="Q66" s="154">
        <v>36454.206299999998</v>
      </c>
      <c r="R66" s="151">
        <v>25301.618399999999</v>
      </c>
      <c r="S66" s="152">
        <v>3587.7284</v>
      </c>
      <c r="T66" s="152">
        <v>6631.7812000000004</v>
      </c>
      <c r="U66" s="154">
        <v>35521.127999999997</v>
      </c>
      <c r="V66" s="151">
        <v>24313</v>
      </c>
      <c r="W66" s="152">
        <v>3515</v>
      </c>
      <c r="X66" s="152">
        <v>6574</v>
      </c>
      <c r="Y66" s="154">
        <v>34401</v>
      </c>
      <c r="Z66" s="151">
        <v>23344.193299999999</v>
      </c>
      <c r="AA66" s="152">
        <v>3725.7692000000002</v>
      </c>
      <c r="AB66" s="152">
        <v>5987.7378999999992</v>
      </c>
      <c r="AC66" s="154">
        <v>33057.700399999994</v>
      </c>
      <c r="AD66" s="151">
        <v>23260.459500000001</v>
      </c>
      <c r="AE66" s="152">
        <v>3886.9373999999998</v>
      </c>
      <c r="AF66" s="152">
        <v>5607.1769000000004</v>
      </c>
      <c r="AG66" s="154">
        <v>32754.573799999998</v>
      </c>
      <c r="AH66" s="151">
        <v>23978.096699999998</v>
      </c>
      <c r="AI66" s="152">
        <v>4086.8702000000003</v>
      </c>
      <c r="AJ66" s="152">
        <v>5628.4483</v>
      </c>
      <c r="AK66" s="154">
        <v>33693.415200000003</v>
      </c>
      <c r="AL66" s="151">
        <v>23760.538099999998</v>
      </c>
      <c r="AM66" s="152">
        <v>4163.2520000000004</v>
      </c>
      <c r="AN66" s="152">
        <v>5594.9294</v>
      </c>
      <c r="AO66" s="154">
        <v>33518.719499999999</v>
      </c>
      <c r="AP66" s="151">
        <v>23312.6139</v>
      </c>
      <c r="AQ66" s="152">
        <v>4133.9892</v>
      </c>
      <c r="AR66" s="152">
        <v>5959.4059999999999</v>
      </c>
      <c r="AS66" s="154">
        <v>33406.009100000003</v>
      </c>
      <c r="AT66" s="151">
        <v>21495.3995</v>
      </c>
      <c r="AU66" s="152">
        <v>3571.9495999999999</v>
      </c>
      <c r="AV66" s="152">
        <v>8215.0557000000008</v>
      </c>
      <c r="AW66" s="154">
        <v>33282.404800000004</v>
      </c>
      <c r="AX66" s="151">
        <v>21289.356000000003</v>
      </c>
      <c r="AY66" s="152">
        <v>3592.8583000000003</v>
      </c>
      <c r="AZ66" s="152">
        <v>8148.6095000000005</v>
      </c>
      <c r="BA66" s="154">
        <v>33030.823800000006</v>
      </c>
      <c r="BB66" s="151">
        <v>20970.579999999998</v>
      </c>
      <c r="BC66" s="152">
        <v>3584.7721000000001</v>
      </c>
      <c r="BD66" s="152">
        <v>8092.0713000000005</v>
      </c>
      <c r="BE66" s="154">
        <v>32647.423399999996</v>
      </c>
      <c r="BF66" s="151">
        <v>20352.994299999998</v>
      </c>
      <c r="BG66" s="152">
        <v>3579.0427</v>
      </c>
      <c r="BH66" s="152">
        <v>7516.0813000000007</v>
      </c>
      <c r="BI66" s="154">
        <v>31448.118299999998</v>
      </c>
      <c r="BJ66" s="151">
        <v>19658.866470032313</v>
      </c>
      <c r="BK66" s="152">
        <v>3535.8810994825544</v>
      </c>
      <c r="BL66" s="152">
        <v>7245.610000458546</v>
      </c>
      <c r="BM66" s="154">
        <v>30440.357569973414</v>
      </c>
      <c r="BN66" s="151">
        <v>19008.538835834079</v>
      </c>
      <c r="BO66" s="152">
        <v>3704.3620390305878</v>
      </c>
      <c r="BP66" s="152">
        <v>6986.2108946060252</v>
      </c>
      <c r="BQ66" s="154">
        <v>29699.111769470692</v>
      </c>
      <c r="BR66" s="151">
        <v>18666.804980348621</v>
      </c>
      <c r="BS66" s="152">
        <v>3832.7391000199714</v>
      </c>
      <c r="BT66" s="152">
        <v>6683.0320958701632</v>
      </c>
      <c r="BU66" s="154">
        <v>29182.576176238756</v>
      </c>
      <c r="BV66" s="151">
        <v>18405.089182576034</v>
      </c>
      <c r="BW66" s="152">
        <v>3965.4280000688013</v>
      </c>
      <c r="BX66" s="152">
        <v>6270.0033989058429</v>
      </c>
      <c r="BY66" s="154">
        <v>28640.520581550678</v>
      </c>
    </row>
    <row r="67" spans="1:77" ht="12.75" customHeight="1" x14ac:dyDescent="0.25">
      <c r="A67" s="147" t="s">
        <v>23</v>
      </c>
      <c r="B67" s="179">
        <v>10574.9205</v>
      </c>
      <c r="C67" s="180">
        <v>2037.5766000000001</v>
      </c>
      <c r="D67" s="180">
        <v>2030.0453</v>
      </c>
      <c r="E67" s="181">
        <v>3.4982000000000002</v>
      </c>
      <c r="F67" s="181">
        <v>4.2510000000000003</v>
      </c>
      <c r="G67" s="181">
        <v>490.85199999999998</v>
      </c>
      <c r="H67" s="182">
        <f t="shared" si="0"/>
        <v>15141.143600000001</v>
      </c>
      <c r="I67" s="145">
        <v>10322.140600000001</v>
      </c>
      <c r="J67" s="144">
        <v>2146.8793000000001</v>
      </c>
      <c r="K67" s="145">
        <v>2305.0794999999998</v>
      </c>
      <c r="L67" s="145">
        <v>174.61</v>
      </c>
      <c r="M67" s="146">
        <v>14948.7094</v>
      </c>
      <c r="N67" s="144">
        <v>10177.7845</v>
      </c>
      <c r="O67" s="145">
        <v>2234.3103999999998</v>
      </c>
      <c r="P67" s="145">
        <v>2408.8852999999999</v>
      </c>
      <c r="Q67" s="146">
        <v>14820.9802</v>
      </c>
      <c r="R67" s="144">
        <v>9756.6908000000003</v>
      </c>
      <c r="S67" s="145">
        <v>2264.1459</v>
      </c>
      <c r="T67" s="145">
        <v>2523.9196000000002</v>
      </c>
      <c r="U67" s="146">
        <v>14544.756299999999</v>
      </c>
      <c r="V67" s="144">
        <v>9490</v>
      </c>
      <c r="W67" s="145">
        <v>2190</v>
      </c>
      <c r="X67" s="145">
        <v>2509</v>
      </c>
      <c r="Y67" s="146">
        <v>14189</v>
      </c>
      <c r="Z67" s="144">
        <v>9390.0151999999998</v>
      </c>
      <c r="AA67" s="145">
        <v>2238.4600000000005</v>
      </c>
      <c r="AB67" s="145">
        <v>2347.8519999999999</v>
      </c>
      <c r="AC67" s="146">
        <v>13976.327200000002</v>
      </c>
      <c r="AD67" s="144">
        <v>9363.9305999999997</v>
      </c>
      <c r="AE67" s="145">
        <v>2248.4668000000001</v>
      </c>
      <c r="AF67" s="145">
        <v>2202.2856999999999</v>
      </c>
      <c r="AG67" s="146">
        <v>13814.6831</v>
      </c>
      <c r="AH67" s="144">
        <v>9388.8911000000007</v>
      </c>
      <c r="AI67" s="145">
        <v>2279.7303000000002</v>
      </c>
      <c r="AJ67" s="145">
        <v>2121.5969</v>
      </c>
      <c r="AK67" s="146">
        <v>13790.2183</v>
      </c>
      <c r="AL67" s="144">
        <v>9230.9344999999994</v>
      </c>
      <c r="AM67" s="145">
        <v>2275.7503999999999</v>
      </c>
      <c r="AN67" s="145">
        <v>2123.7464</v>
      </c>
      <c r="AO67" s="146">
        <v>13630.4313</v>
      </c>
      <c r="AP67" s="144">
        <v>8986.3083000000006</v>
      </c>
      <c r="AQ67" s="145">
        <v>2273.0578</v>
      </c>
      <c r="AR67" s="145">
        <v>2161.6799999999998</v>
      </c>
      <c r="AS67" s="146">
        <v>13421.046100000001</v>
      </c>
      <c r="AT67" s="144">
        <v>8265.5187000000005</v>
      </c>
      <c r="AU67" s="145">
        <v>2090.4917999999998</v>
      </c>
      <c r="AV67" s="145">
        <v>2850.0162999999998</v>
      </c>
      <c r="AW67" s="146">
        <v>13206.0268</v>
      </c>
      <c r="AX67" s="144">
        <v>8075.9508999999998</v>
      </c>
      <c r="AY67" s="145">
        <v>2082.1131</v>
      </c>
      <c r="AZ67" s="145">
        <v>2749.5028000000002</v>
      </c>
      <c r="BA67" s="146">
        <v>12907.566800000001</v>
      </c>
      <c r="BB67" s="144">
        <v>7932.4920000000002</v>
      </c>
      <c r="BC67" s="145">
        <v>2059.8182999999999</v>
      </c>
      <c r="BD67" s="145">
        <v>2683.5160000000001</v>
      </c>
      <c r="BE67" s="146">
        <v>12675.826300000001</v>
      </c>
      <c r="BF67" s="144">
        <v>7645.2610000000004</v>
      </c>
      <c r="BG67" s="145">
        <v>2120.1410000000001</v>
      </c>
      <c r="BH67" s="145">
        <v>2512.5803000000001</v>
      </c>
      <c r="BI67" s="146">
        <v>12277.9823</v>
      </c>
      <c r="BJ67" s="144">
        <v>7458.3724869431462</v>
      </c>
      <c r="BK67" s="145">
        <v>2170.2791996758897</v>
      </c>
      <c r="BL67" s="145">
        <v>2432.9518986848489</v>
      </c>
      <c r="BM67" s="146">
        <v>12061.603585303885</v>
      </c>
      <c r="BN67" s="144">
        <v>7274.1337438258124</v>
      </c>
      <c r="BO67" s="145">
        <v>2277.9290319646825</v>
      </c>
      <c r="BP67" s="145">
        <v>2314.7149984500065</v>
      </c>
      <c r="BQ67" s="146">
        <v>11866.777774240501</v>
      </c>
      <c r="BR67" s="144">
        <v>7219.5897917705588</v>
      </c>
      <c r="BS67" s="145">
        <v>2299.8327000034042</v>
      </c>
      <c r="BT67" s="145">
        <v>2230.5328997404577</v>
      </c>
      <c r="BU67" s="146">
        <v>11749.955391514421</v>
      </c>
      <c r="BV67" s="144">
        <v>7123.3451912051532</v>
      </c>
      <c r="BW67" s="145">
        <v>2330.8833005520792</v>
      </c>
      <c r="BX67" s="145">
        <v>2122.5655993510954</v>
      </c>
      <c r="BY67" s="146">
        <v>11576.794091108328</v>
      </c>
    </row>
    <row r="68" spans="1:77" ht="12.75" customHeight="1" x14ac:dyDescent="0.25">
      <c r="A68" s="147" t="s">
        <v>24</v>
      </c>
      <c r="B68" s="179">
        <v>10474.4133</v>
      </c>
      <c r="C68" s="180">
        <v>1738.1967999999999</v>
      </c>
      <c r="D68" s="180">
        <v>1028.6070999999999</v>
      </c>
      <c r="E68" s="181">
        <v>15.5961</v>
      </c>
      <c r="F68" s="181">
        <v>1.8868</v>
      </c>
      <c r="G68" s="181">
        <v>896.70740000000001</v>
      </c>
      <c r="H68" s="182">
        <f t="shared" si="0"/>
        <v>14155.407499999999</v>
      </c>
      <c r="I68" s="145">
        <v>9628.6438999999991</v>
      </c>
      <c r="J68" s="144">
        <v>1730.6047000000001</v>
      </c>
      <c r="K68" s="145">
        <v>1057.2347</v>
      </c>
      <c r="L68" s="145">
        <v>412.11750000000001</v>
      </c>
      <c r="M68" s="146">
        <v>12828.6008</v>
      </c>
      <c r="N68" s="144">
        <v>8853.9184000000005</v>
      </c>
      <c r="O68" s="145">
        <v>1810.3472999999999</v>
      </c>
      <c r="P68" s="145">
        <v>1015.054</v>
      </c>
      <c r="Q68" s="146">
        <v>11679.3197</v>
      </c>
      <c r="R68" s="144">
        <v>8152.7070000000003</v>
      </c>
      <c r="S68" s="145">
        <v>1840.191</v>
      </c>
      <c r="T68" s="145">
        <v>1071.7569000000001</v>
      </c>
      <c r="U68" s="146">
        <v>11064.6549</v>
      </c>
      <c r="V68" s="144">
        <v>7730</v>
      </c>
      <c r="W68" s="145">
        <v>1691</v>
      </c>
      <c r="X68" s="145">
        <v>1126</v>
      </c>
      <c r="Y68" s="146">
        <v>10547</v>
      </c>
      <c r="Z68" s="144">
        <v>7467.3701000000001</v>
      </c>
      <c r="AA68" s="145">
        <v>1714.4568000000002</v>
      </c>
      <c r="AB68" s="145">
        <v>939.9502</v>
      </c>
      <c r="AC68" s="146">
        <v>10121.777099999999</v>
      </c>
      <c r="AD68" s="144">
        <v>7363.3212000000003</v>
      </c>
      <c r="AE68" s="145">
        <v>1711.1909000000001</v>
      </c>
      <c r="AF68" s="145">
        <v>842.923</v>
      </c>
      <c r="AG68" s="146">
        <v>9917.4351000000006</v>
      </c>
      <c r="AH68" s="144">
        <v>7495.3827000000001</v>
      </c>
      <c r="AI68" s="145">
        <v>1683.7736</v>
      </c>
      <c r="AJ68" s="145">
        <v>826.78399999999999</v>
      </c>
      <c r="AK68" s="146">
        <v>10005.9403</v>
      </c>
      <c r="AL68" s="144">
        <v>7296.9224999999997</v>
      </c>
      <c r="AM68" s="145">
        <v>1643.2715000000001</v>
      </c>
      <c r="AN68" s="145">
        <v>797.19169999999997</v>
      </c>
      <c r="AO68" s="146">
        <v>9737.3856999999989</v>
      </c>
      <c r="AP68" s="144">
        <v>7066.4759000000004</v>
      </c>
      <c r="AQ68" s="145">
        <v>1607.0824</v>
      </c>
      <c r="AR68" s="145">
        <v>765.39350000000002</v>
      </c>
      <c r="AS68" s="146">
        <v>9438.9518000000007</v>
      </c>
      <c r="AT68" s="144">
        <v>5945.134</v>
      </c>
      <c r="AU68" s="145">
        <v>1382.2162000000001</v>
      </c>
      <c r="AV68" s="145">
        <v>1873.0912000000001</v>
      </c>
      <c r="AW68" s="146">
        <v>9200.4413999999997</v>
      </c>
      <c r="AX68" s="144">
        <v>5728.3774000000003</v>
      </c>
      <c r="AY68" s="145">
        <v>1345.182</v>
      </c>
      <c r="AZ68" s="145">
        <v>1823.6262999999999</v>
      </c>
      <c r="BA68" s="146">
        <v>8897.1857</v>
      </c>
      <c r="BB68" s="144">
        <v>5564.8265000000001</v>
      </c>
      <c r="BC68" s="145">
        <v>1334.6171999999999</v>
      </c>
      <c r="BD68" s="145">
        <v>1761.1531</v>
      </c>
      <c r="BE68" s="146">
        <v>8660.5967999999993</v>
      </c>
      <c r="BF68" s="144">
        <v>5313.8427000000001</v>
      </c>
      <c r="BG68" s="145">
        <v>1299.8317</v>
      </c>
      <c r="BH68" s="145">
        <v>1633.2717</v>
      </c>
      <c r="BI68" s="146">
        <v>8246.9460999999992</v>
      </c>
      <c r="BJ68" s="144">
        <v>5078.0968934095581</v>
      </c>
      <c r="BK68" s="145">
        <v>1222.5187992362189</v>
      </c>
      <c r="BL68" s="145">
        <v>1691.44980009336</v>
      </c>
      <c r="BM68" s="146">
        <v>7992.065492739137</v>
      </c>
      <c r="BN68" s="144">
        <v>4863.6302658989298</v>
      </c>
      <c r="BO68" s="145">
        <v>1226.3847401501844</v>
      </c>
      <c r="BP68" s="145">
        <v>1655.4218990893423</v>
      </c>
      <c r="BQ68" s="146">
        <v>7745.4369051384565</v>
      </c>
      <c r="BR68" s="144">
        <v>4778.4998931813097</v>
      </c>
      <c r="BS68" s="145">
        <v>1237.0305997382166</v>
      </c>
      <c r="BT68" s="145">
        <v>1619.8755010367968</v>
      </c>
      <c r="BU68" s="146">
        <v>7635.4059939563231</v>
      </c>
      <c r="BV68" s="144">
        <v>4320.3868977536913</v>
      </c>
      <c r="BW68" s="145">
        <v>1174.2652009716257</v>
      </c>
      <c r="BX68" s="145">
        <v>1463.2829004089144</v>
      </c>
      <c r="BY68" s="146">
        <v>6957.9349991342315</v>
      </c>
    </row>
    <row r="69" spans="1:77" ht="12.75" customHeight="1" x14ac:dyDescent="0.25">
      <c r="A69" s="147" t="s">
        <v>25</v>
      </c>
      <c r="B69" s="179">
        <v>9490.8996999999999</v>
      </c>
      <c r="C69" s="180">
        <v>1565.5161000000001</v>
      </c>
      <c r="D69" s="180">
        <v>2841.4438</v>
      </c>
      <c r="E69" s="181">
        <v>10.177</v>
      </c>
      <c r="F69" s="181">
        <v>4.9842000000000004</v>
      </c>
      <c r="G69" s="181">
        <v>221.14850000000001</v>
      </c>
      <c r="H69" s="182">
        <f t="shared" si="0"/>
        <v>14134.1693</v>
      </c>
      <c r="I69" s="145">
        <v>8750.3037000000004</v>
      </c>
      <c r="J69" s="144">
        <v>1481.6985999999999</v>
      </c>
      <c r="K69" s="145">
        <v>3208.6378</v>
      </c>
      <c r="L69" s="145">
        <v>122.2152</v>
      </c>
      <c r="M69" s="146">
        <v>13562.855300000001</v>
      </c>
      <c r="N69" s="144">
        <v>8292.1056000000008</v>
      </c>
      <c r="O69" s="145">
        <v>1528.5959</v>
      </c>
      <c r="P69" s="145">
        <v>3041.3031000000001</v>
      </c>
      <c r="Q69" s="146">
        <v>12862.0046</v>
      </c>
      <c r="R69" s="144">
        <v>7831.1867000000002</v>
      </c>
      <c r="S69" s="145">
        <v>1566.7953</v>
      </c>
      <c r="T69" s="145">
        <v>2885.0061999999998</v>
      </c>
      <c r="U69" s="146">
        <v>12282.9882</v>
      </c>
      <c r="V69" s="144">
        <v>7542</v>
      </c>
      <c r="W69" s="145">
        <v>1508</v>
      </c>
      <c r="X69" s="145">
        <v>2833</v>
      </c>
      <c r="Y69" s="146">
        <v>11883</v>
      </c>
      <c r="Z69" s="144">
        <v>7406.1917999999996</v>
      </c>
      <c r="AA69" s="145">
        <v>1504.0752999999997</v>
      </c>
      <c r="AB69" s="145">
        <v>2591.3035</v>
      </c>
      <c r="AC69" s="146">
        <v>11501.570599999999</v>
      </c>
      <c r="AD69" s="144">
        <v>7642.0227000000004</v>
      </c>
      <c r="AE69" s="145">
        <v>1548.1119000000001</v>
      </c>
      <c r="AF69" s="145">
        <v>2394.5102999999999</v>
      </c>
      <c r="AG69" s="146">
        <v>11584.644900000001</v>
      </c>
      <c r="AH69" s="144">
        <v>7773.1418000000003</v>
      </c>
      <c r="AI69" s="145">
        <v>1545.9087</v>
      </c>
      <c r="AJ69" s="145">
        <v>2395.3307</v>
      </c>
      <c r="AK69" s="146">
        <v>11714.381200000002</v>
      </c>
      <c r="AL69" s="144">
        <v>7789.2523000000001</v>
      </c>
      <c r="AM69" s="145">
        <v>1514.4150999999999</v>
      </c>
      <c r="AN69" s="145">
        <v>2415.1217999999999</v>
      </c>
      <c r="AO69" s="146">
        <v>11718.789199999999</v>
      </c>
      <c r="AP69" s="144">
        <v>7741.6585999999998</v>
      </c>
      <c r="AQ69" s="145">
        <v>1527.9414999999999</v>
      </c>
      <c r="AR69" s="145">
        <v>2395.3314999999998</v>
      </c>
      <c r="AS69" s="146">
        <v>11664.9316</v>
      </c>
      <c r="AT69" s="144">
        <v>6840.8616000000002</v>
      </c>
      <c r="AU69" s="145">
        <v>1384.8561</v>
      </c>
      <c r="AV69" s="145">
        <v>3455.4267</v>
      </c>
      <c r="AW69" s="146">
        <v>11681.144400000001</v>
      </c>
      <c r="AX69" s="144">
        <v>6762.7718999999997</v>
      </c>
      <c r="AY69" s="145">
        <v>1406.674</v>
      </c>
      <c r="AZ69" s="145">
        <v>3279.3865999999998</v>
      </c>
      <c r="BA69" s="146">
        <v>11448.8325</v>
      </c>
      <c r="BB69" s="144">
        <v>6646.1399000000001</v>
      </c>
      <c r="BC69" s="145">
        <v>1389.0316</v>
      </c>
      <c r="BD69" s="145">
        <v>3334.1909999999998</v>
      </c>
      <c r="BE69" s="146">
        <v>11369.362499999999</v>
      </c>
      <c r="BF69" s="144">
        <v>6494.5971</v>
      </c>
      <c r="BG69" s="145">
        <v>1369.8139000000001</v>
      </c>
      <c r="BH69" s="145">
        <v>3206.9268999999999</v>
      </c>
      <c r="BI69" s="146">
        <v>11071.3379</v>
      </c>
      <c r="BJ69" s="144">
        <v>6225.5977932319511</v>
      </c>
      <c r="BK69" s="145">
        <v>1358.3244999137823</v>
      </c>
      <c r="BL69" s="145">
        <v>3050.956000514605</v>
      </c>
      <c r="BM69" s="146">
        <v>10634.878293660338</v>
      </c>
      <c r="BN69" s="144">
        <v>6328.780661642355</v>
      </c>
      <c r="BO69" s="145">
        <v>1397.3069006949663</v>
      </c>
      <c r="BP69" s="145">
        <v>2838.8002998645825</v>
      </c>
      <c r="BQ69" s="146">
        <v>10564.887862201904</v>
      </c>
      <c r="BR69" s="144">
        <v>6367.6956957390066</v>
      </c>
      <c r="BS69" s="145">
        <v>1459.801199833164</v>
      </c>
      <c r="BT69" s="145">
        <v>2628.7426014462471</v>
      </c>
      <c r="BU69" s="146">
        <v>10456.239497018418</v>
      </c>
      <c r="BV69" s="144">
        <v>6483.1203952948563</v>
      </c>
      <c r="BW69" s="145">
        <v>1407.4774007348897</v>
      </c>
      <c r="BX69" s="145">
        <v>2635.3776991370614</v>
      </c>
      <c r="BY69" s="146">
        <v>10525.975495166807</v>
      </c>
    </row>
    <row r="70" spans="1:77" ht="12.75" customHeight="1" x14ac:dyDescent="0.25">
      <c r="A70" s="147" t="s">
        <v>26</v>
      </c>
      <c r="B70" s="179">
        <v>13713.9431</v>
      </c>
      <c r="C70" s="180">
        <v>1806.8987</v>
      </c>
      <c r="D70" s="180">
        <v>1785.8707999999999</v>
      </c>
      <c r="E70" s="181">
        <v>17.552199999999999</v>
      </c>
      <c r="F70" s="181">
        <v>2.5886</v>
      </c>
      <c r="G70" s="181">
        <v>155.49619999999999</v>
      </c>
      <c r="H70" s="182">
        <f t="shared" si="0"/>
        <v>17482.349599999998</v>
      </c>
      <c r="I70" s="145">
        <v>12968.004300000001</v>
      </c>
      <c r="J70" s="144">
        <v>1884.1641999999999</v>
      </c>
      <c r="K70" s="145">
        <v>2062.3208</v>
      </c>
      <c r="L70" s="145">
        <v>95.393799999999999</v>
      </c>
      <c r="M70" s="146">
        <v>17009.883100000003</v>
      </c>
      <c r="N70" s="144">
        <v>12212.872300000001</v>
      </c>
      <c r="O70" s="145">
        <v>1983.145</v>
      </c>
      <c r="P70" s="145">
        <v>1886.2429</v>
      </c>
      <c r="Q70" s="146">
        <v>16082.260200000001</v>
      </c>
      <c r="R70" s="144">
        <v>11393.8403</v>
      </c>
      <c r="S70" s="145">
        <v>2045.5068000000001</v>
      </c>
      <c r="T70" s="145">
        <v>2004.1482000000001</v>
      </c>
      <c r="U70" s="146">
        <v>15443.4953</v>
      </c>
      <c r="V70" s="144">
        <v>10811</v>
      </c>
      <c r="W70" s="145">
        <v>1972</v>
      </c>
      <c r="X70" s="145">
        <v>2043</v>
      </c>
      <c r="Y70" s="146">
        <v>14827</v>
      </c>
      <c r="Z70" s="144">
        <v>10541.530999999999</v>
      </c>
      <c r="AA70" s="145">
        <v>2012.3866</v>
      </c>
      <c r="AB70" s="145">
        <v>1771.2665999999999</v>
      </c>
      <c r="AC70" s="146">
        <v>14325.184199999998</v>
      </c>
      <c r="AD70" s="144">
        <v>10620.6661</v>
      </c>
      <c r="AE70" s="145">
        <v>1951.3099</v>
      </c>
      <c r="AF70" s="145">
        <v>1559.8628000000001</v>
      </c>
      <c r="AG70" s="146">
        <v>14131.838800000001</v>
      </c>
      <c r="AH70" s="144">
        <v>10642.3995</v>
      </c>
      <c r="AI70" s="145">
        <v>1951.8621000000001</v>
      </c>
      <c r="AJ70" s="145">
        <v>1569.432</v>
      </c>
      <c r="AK70" s="146">
        <v>14163.693600000001</v>
      </c>
      <c r="AL70" s="144">
        <v>10415.5399</v>
      </c>
      <c r="AM70" s="145">
        <v>1970.5425</v>
      </c>
      <c r="AN70" s="145">
        <v>1533.2248999999999</v>
      </c>
      <c r="AO70" s="146">
        <v>13919.307299999999</v>
      </c>
      <c r="AP70" s="144">
        <v>10288.4696</v>
      </c>
      <c r="AQ70" s="145">
        <v>1894.4571000000001</v>
      </c>
      <c r="AR70" s="145">
        <v>1563.7806</v>
      </c>
      <c r="AS70" s="146">
        <v>13746.7073</v>
      </c>
      <c r="AT70" s="144">
        <v>8641.8094000000001</v>
      </c>
      <c r="AU70" s="145">
        <v>1627.2588000000001</v>
      </c>
      <c r="AV70" s="145">
        <v>3320.2181</v>
      </c>
      <c r="AW70" s="146">
        <v>13589.2863</v>
      </c>
      <c r="AX70" s="144">
        <v>8409.8274000000001</v>
      </c>
      <c r="AY70" s="145">
        <v>1627.5228999999999</v>
      </c>
      <c r="AZ70" s="145">
        <v>3175.8869</v>
      </c>
      <c r="BA70" s="146">
        <v>13213.2372</v>
      </c>
      <c r="BB70" s="144">
        <v>8170.7921999999999</v>
      </c>
      <c r="BC70" s="145">
        <v>1580.9146000000001</v>
      </c>
      <c r="BD70" s="145">
        <v>3064.2581</v>
      </c>
      <c r="BE70" s="146">
        <v>12815.964899999999</v>
      </c>
      <c r="BF70" s="144">
        <v>7903.9691000000003</v>
      </c>
      <c r="BG70" s="145">
        <v>1563.2587000000001</v>
      </c>
      <c r="BH70" s="145">
        <v>2862.4762000000001</v>
      </c>
      <c r="BI70" s="146">
        <v>12329.704000000002</v>
      </c>
      <c r="BJ70" s="144">
        <v>7322.4514923729294</v>
      </c>
      <c r="BK70" s="145">
        <v>1512.0478995756639</v>
      </c>
      <c r="BL70" s="145">
        <v>2757.7971986940393</v>
      </c>
      <c r="BM70" s="146">
        <v>11592.296590642633</v>
      </c>
      <c r="BN70" s="144">
        <v>6996.3939601089223</v>
      </c>
      <c r="BO70" s="145">
        <v>1484.8594074419234</v>
      </c>
      <c r="BP70" s="145">
        <v>2752.2388801748093</v>
      </c>
      <c r="BQ70" s="146">
        <v>11233.492247725655</v>
      </c>
      <c r="BR70" s="144">
        <v>6898.4853944061324</v>
      </c>
      <c r="BS70" s="145">
        <v>1560.9423006643774</v>
      </c>
      <c r="BT70" s="145">
        <v>2494.0030000410625</v>
      </c>
      <c r="BU70" s="146">
        <v>10953.430695111572</v>
      </c>
      <c r="BV70" s="144">
        <v>7019.3160937273642</v>
      </c>
      <c r="BW70" s="145">
        <v>1508.486198997176</v>
      </c>
      <c r="BX70" s="145">
        <v>2356.1795993660999</v>
      </c>
      <c r="BY70" s="146">
        <v>10883.98189209064</v>
      </c>
    </row>
    <row r="71" spans="1:77" ht="12.75" customHeight="1" x14ac:dyDescent="0.25">
      <c r="A71" s="149" t="s">
        <v>27</v>
      </c>
      <c r="B71" s="179">
        <v>0</v>
      </c>
      <c r="C71" s="180">
        <v>0</v>
      </c>
      <c r="D71" s="180">
        <v>18.3706</v>
      </c>
      <c r="E71" s="181">
        <v>0</v>
      </c>
      <c r="F71" s="181">
        <v>0</v>
      </c>
      <c r="G71" s="181">
        <v>3.4403999999999999</v>
      </c>
      <c r="H71" s="182">
        <f t="shared" si="0"/>
        <v>21.811</v>
      </c>
      <c r="I71" s="145">
        <v>0</v>
      </c>
      <c r="J71" s="144">
        <v>0</v>
      </c>
      <c r="K71" s="145">
        <v>22.786999999999999</v>
      </c>
      <c r="L71" s="145">
        <v>5.1698000000000004</v>
      </c>
      <c r="M71" s="146">
        <v>27.956800000000001</v>
      </c>
      <c r="N71" s="144">
        <v>0.24049999999999999</v>
      </c>
      <c r="O71" s="145">
        <v>0</v>
      </c>
      <c r="P71" s="145">
        <v>22.031199999999998</v>
      </c>
      <c r="Q71" s="146">
        <v>22.271699999999999</v>
      </c>
      <c r="R71" s="144">
        <v>0</v>
      </c>
      <c r="S71" s="145">
        <v>0</v>
      </c>
      <c r="T71" s="145">
        <v>22.8995</v>
      </c>
      <c r="U71" s="146">
        <v>22.8995</v>
      </c>
      <c r="V71" s="144">
        <v>0</v>
      </c>
      <c r="W71" s="145">
        <v>0</v>
      </c>
      <c r="X71" s="145">
        <v>22</v>
      </c>
      <c r="Y71" s="146">
        <v>22</v>
      </c>
      <c r="Z71" s="144">
        <v>0</v>
      </c>
      <c r="AA71" s="145">
        <v>0</v>
      </c>
      <c r="AB71" s="145">
        <v>22.940200000000001</v>
      </c>
      <c r="AC71" s="146">
        <v>22.940200000000001</v>
      </c>
      <c r="AD71" s="144">
        <v>0.13100000000000001</v>
      </c>
      <c r="AE71" s="145">
        <v>0</v>
      </c>
      <c r="AF71" s="145">
        <v>24.0838</v>
      </c>
      <c r="AG71" s="146">
        <v>24.2148</v>
      </c>
      <c r="AH71" s="144">
        <v>0</v>
      </c>
      <c r="AI71" s="145">
        <v>0.25069999999999998</v>
      </c>
      <c r="AJ71" s="145">
        <v>33.296500000000002</v>
      </c>
      <c r="AK71" s="146">
        <v>33.547200000000004</v>
      </c>
      <c r="AL71" s="144">
        <v>0.18179999999999999</v>
      </c>
      <c r="AM71" s="145">
        <v>0</v>
      </c>
      <c r="AN71" s="145">
        <v>29.504200000000001</v>
      </c>
      <c r="AO71" s="146">
        <v>29.686</v>
      </c>
      <c r="AP71" s="144">
        <v>0</v>
      </c>
      <c r="AQ71" s="145">
        <v>0</v>
      </c>
      <c r="AR71" s="145">
        <v>27.837599999999998</v>
      </c>
      <c r="AS71" s="146">
        <v>27.837599999999998</v>
      </c>
      <c r="AT71" s="144">
        <v>0</v>
      </c>
      <c r="AU71" s="145">
        <v>0</v>
      </c>
      <c r="AV71" s="145">
        <v>36.055</v>
      </c>
      <c r="AW71" s="146">
        <v>36.055</v>
      </c>
      <c r="AX71" s="144">
        <v>0</v>
      </c>
      <c r="AY71" s="145">
        <v>0</v>
      </c>
      <c r="AZ71" s="145">
        <v>30.010300000000001</v>
      </c>
      <c r="BA71" s="146">
        <v>30.010300000000001</v>
      </c>
      <c r="BB71" s="144">
        <v>0</v>
      </c>
      <c r="BC71" s="145">
        <v>0</v>
      </c>
      <c r="BD71" s="145">
        <v>25.929500000000001</v>
      </c>
      <c r="BE71" s="146">
        <v>25.929500000000001</v>
      </c>
      <c r="BF71" s="144">
        <v>0</v>
      </c>
      <c r="BG71" s="145">
        <v>0</v>
      </c>
      <c r="BH71" s="145">
        <v>25.7545</v>
      </c>
      <c r="BI71" s="146">
        <v>25.7545</v>
      </c>
      <c r="BJ71" s="144">
        <v>0</v>
      </c>
      <c r="BK71" s="145">
        <v>0.23139999806880951</v>
      </c>
      <c r="BL71" s="145">
        <v>17.141500010911841</v>
      </c>
      <c r="BM71" s="146">
        <v>17.37290000898065</v>
      </c>
      <c r="BN71" s="144">
        <v>0</v>
      </c>
      <c r="BO71" s="145">
        <v>0</v>
      </c>
      <c r="BP71" s="145">
        <v>7.9410999687388539</v>
      </c>
      <c r="BQ71" s="146">
        <v>7.9410999687388539</v>
      </c>
      <c r="BR71" s="144"/>
      <c r="BS71" s="145"/>
      <c r="BT71" s="145"/>
      <c r="BU71" s="146"/>
      <c r="BV71" s="144"/>
      <c r="BW71" s="145"/>
      <c r="BX71" s="145"/>
      <c r="BY71" s="146"/>
    </row>
    <row r="72" spans="1:77" s="155" customFormat="1" ht="12.75" customHeight="1" x14ac:dyDescent="0.25">
      <c r="A72" s="150" t="s">
        <v>28</v>
      </c>
      <c r="B72" s="183">
        <v>44254.176599999999</v>
      </c>
      <c r="C72" s="184">
        <v>7148.1881999999996</v>
      </c>
      <c r="D72" s="184">
        <v>7704.3375999999998</v>
      </c>
      <c r="E72" s="185">
        <v>46.823500000000003</v>
      </c>
      <c r="F72" s="185">
        <v>13.710599999999999</v>
      </c>
      <c r="G72" s="185">
        <v>1767.6445000000001</v>
      </c>
      <c r="H72" s="186">
        <f t="shared" si="0"/>
        <v>60934.880999999994</v>
      </c>
      <c r="I72" s="152">
        <v>41669.092499999999</v>
      </c>
      <c r="J72" s="151">
        <v>7243.3468000000003</v>
      </c>
      <c r="K72" s="152">
        <v>8656.0598000000009</v>
      </c>
      <c r="L72" s="152">
        <v>809.50630000000001</v>
      </c>
      <c r="M72" s="154">
        <v>58378.005400000002</v>
      </c>
      <c r="N72" s="151">
        <v>39536.921300000002</v>
      </c>
      <c r="O72" s="152">
        <v>7556.3986000000004</v>
      </c>
      <c r="P72" s="152">
        <v>8373.5164999999997</v>
      </c>
      <c r="Q72" s="154">
        <v>55466.8364</v>
      </c>
      <c r="R72" s="151">
        <v>37134.424800000001</v>
      </c>
      <c r="S72" s="152">
        <v>7716.6390000000001</v>
      </c>
      <c r="T72" s="152">
        <v>8507.7304000000004</v>
      </c>
      <c r="U72" s="154">
        <v>53358.794199999997</v>
      </c>
      <c r="V72" s="151">
        <v>35573</v>
      </c>
      <c r="W72" s="152">
        <v>7360</v>
      </c>
      <c r="X72" s="152">
        <v>8533</v>
      </c>
      <c r="Y72" s="154">
        <v>51466</v>
      </c>
      <c r="Z72" s="151">
        <v>34805.108099999998</v>
      </c>
      <c r="AA72" s="152">
        <v>7469.3787000000002</v>
      </c>
      <c r="AB72" s="152">
        <v>7673.3125</v>
      </c>
      <c r="AC72" s="154">
        <v>49947.799299999991</v>
      </c>
      <c r="AD72" s="151">
        <v>34990.071600000003</v>
      </c>
      <c r="AE72" s="152">
        <v>7459.0794999999998</v>
      </c>
      <c r="AF72" s="152">
        <v>7023.6656000000003</v>
      </c>
      <c r="AG72" s="154">
        <v>49472.816700000003</v>
      </c>
      <c r="AH72" s="151">
        <v>35299.815100000007</v>
      </c>
      <c r="AI72" s="152">
        <v>7461.5253999999995</v>
      </c>
      <c r="AJ72" s="152">
        <v>6946.4401000000007</v>
      </c>
      <c r="AK72" s="154">
        <v>49707.780600000006</v>
      </c>
      <c r="AL72" s="151">
        <v>34732.830999999998</v>
      </c>
      <c r="AM72" s="152">
        <v>7403.9794999999995</v>
      </c>
      <c r="AN72" s="152">
        <v>6898.7890000000007</v>
      </c>
      <c r="AO72" s="154">
        <v>49035.599499999997</v>
      </c>
      <c r="AP72" s="151">
        <v>34082.912400000001</v>
      </c>
      <c r="AQ72" s="152">
        <v>7302.5388000000003</v>
      </c>
      <c r="AR72" s="152">
        <v>6914.0231999999996</v>
      </c>
      <c r="AS72" s="154">
        <v>48299.474400000006</v>
      </c>
      <c r="AT72" s="151">
        <v>29693.323700000001</v>
      </c>
      <c r="AU72" s="152">
        <v>6484.8228999999992</v>
      </c>
      <c r="AV72" s="152">
        <v>11534.8073</v>
      </c>
      <c r="AW72" s="154">
        <v>47712.9539</v>
      </c>
      <c r="AX72" s="151">
        <v>28976.927600000003</v>
      </c>
      <c r="AY72" s="152">
        <v>6461.4920000000002</v>
      </c>
      <c r="AZ72" s="152">
        <v>11058.412899999999</v>
      </c>
      <c r="BA72" s="154">
        <v>46496.832500000004</v>
      </c>
      <c r="BB72" s="151">
        <v>28314.250600000003</v>
      </c>
      <c r="BC72" s="152">
        <v>6364.3816999999999</v>
      </c>
      <c r="BD72" s="152">
        <v>10869.047700000001</v>
      </c>
      <c r="BE72" s="154">
        <v>45547.680000000008</v>
      </c>
      <c r="BF72" s="151">
        <v>27357.669900000001</v>
      </c>
      <c r="BG72" s="152">
        <v>6353.0453000000007</v>
      </c>
      <c r="BH72" s="152">
        <v>10241.009599999998</v>
      </c>
      <c r="BI72" s="154">
        <v>43951.724799999996</v>
      </c>
      <c r="BJ72" s="151">
        <v>26084.518665957585</v>
      </c>
      <c r="BK72" s="152">
        <v>6263.4017983996237</v>
      </c>
      <c r="BL72" s="152">
        <v>9950.2963979977649</v>
      </c>
      <c r="BM72" s="154">
        <v>42298.216862354973</v>
      </c>
      <c r="BN72" s="151">
        <v>25462.93863147602</v>
      </c>
      <c r="BO72" s="152">
        <v>6386.4800802517566</v>
      </c>
      <c r="BP72" s="152">
        <v>9569.1171775474795</v>
      </c>
      <c r="BQ72" s="154">
        <v>41418.535889275256</v>
      </c>
      <c r="BR72" s="151">
        <v>25264.270775097008</v>
      </c>
      <c r="BS72" s="152">
        <v>6557.6068002391621</v>
      </c>
      <c r="BT72" s="152">
        <v>8973.154002264564</v>
      </c>
      <c r="BU72" s="154">
        <v>40795.031577600734</v>
      </c>
      <c r="BV72" s="151">
        <v>24946.168577981065</v>
      </c>
      <c r="BW72" s="152">
        <v>6421.1121012557705</v>
      </c>
      <c r="BX72" s="152">
        <v>8577.4057982631712</v>
      </c>
      <c r="BY72" s="154">
        <v>39944.686477500007</v>
      </c>
    </row>
    <row r="73" spans="1:77" ht="12.75" customHeight="1" x14ac:dyDescent="0.25">
      <c r="A73" s="147" t="s">
        <v>29</v>
      </c>
      <c r="B73" s="179">
        <v>1219.3822</v>
      </c>
      <c r="C73" s="180">
        <v>232.1473</v>
      </c>
      <c r="D73" s="180">
        <v>64.313800000000001</v>
      </c>
      <c r="E73" s="181">
        <v>1.9088000000000001</v>
      </c>
      <c r="F73" s="181">
        <v>0</v>
      </c>
      <c r="G73" s="181">
        <v>55.874699999999997</v>
      </c>
      <c r="H73" s="182">
        <f t="shared" si="0"/>
        <v>1573.6268</v>
      </c>
      <c r="I73" s="158">
        <v>1179.7381</v>
      </c>
      <c r="J73" s="157">
        <v>230.4931</v>
      </c>
      <c r="K73" s="158">
        <v>77.8703</v>
      </c>
      <c r="L73" s="158">
        <v>10.090199999999999</v>
      </c>
      <c r="M73" s="159">
        <v>1498.1917000000001</v>
      </c>
      <c r="N73" s="157">
        <v>1142.3055999999999</v>
      </c>
      <c r="O73" s="158">
        <v>238.57579999999999</v>
      </c>
      <c r="P73" s="158">
        <v>63.770099999999999</v>
      </c>
      <c r="Q73" s="159">
        <v>1444.6514999999999</v>
      </c>
      <c r="R73" s="157">
        <v>1105.4088999999999</v>
      </c>
      <c r="S73" s="158">
        <v>242.52369999999999</v>
      </c>
      <c r="T73" s="158">
        <v>71.977699999999999</v>
      </c>
      <c r="U73" s="159">
        <v>1419.9103</v>
      </c>
      <c r="V73" s="157">
        <v>1044</v>
      </c>
      <c r="W73" s="158">
        <v>247</v>
      </c>
      <c r="X73" s="158">
        <v>82</v>
      </c>
      <c r="Y73" s="159">
        <v>1373</v>
      </c>
      <c r="Z73" s="157">
        <v>1036.6078</v>
      </c>
      <c r="AA73" s="158">
        <v>249.9091</v>
      </c>
      <c r="AB73" s="158">
        <v>68.678200000000004</v>
      </c>
      <c r="AC73" s="159">
        <v>1355.1951000000001</v>
      </c>
      <c r="AD73" s="157">
        <v>1017.2012</v>
      </c>
      <c r="AE73" s="158">
        <v>239.34620000000001</v>
      </c>
      <c r="AF73" s="158">
        <v>70.193899999999999</v>
      </c>
      <c r="AG73" s="159">
        <v>1326.7412999999999</v>
      </c>
      <c r="AH73" s="157">
        <v>978.66210000000001</v>
      </c>
      <c r="AI73" s="158">
        <v>230.1277</v>
      </c>
      <c r="AJ73" s="158">
        <v>75.416799999999995</v>
      </c>
      <c r="AK73" s="159">
        <v>1284.2066</v>
      </c>
      <c r="AL73" s="157">
        <v>927.03250000000003</v>
      </c>
      <c r="AM73" s="158">
        <v>236.25200000000001</v>
      </c>
      <c r="AN73" s="158">
        <v>69.085300000000004</v>
      </c>
      <c r="AO73" s="159">
        <v>1232.3697999999999</v>
      </c>
      <c r="AP73" s="157">
        <v>901.36170000000004</v>
      </c>
      <c r="AQ73" s="158">
        <v>221.72120000000001</v>
      </c>
      <c r="AR73" s="158">
        <v>71.386899999999997</v>
      </c>
      <c r="AS73" s="159">
        <v>1194.4698000000001</v>
      </c>
      <c r="AT73" s="157">
        <v>822.08939999999996</v>
      </c>
      <c r="AU73" s="158">
        <v>167.6027</v>
      </c>
      <c r="AV73" s="158">
        <v>197.3612</v>
      </c>
      <c r="AW73" s="159">
        <v>1187.0533</v>
      </c>
      <c r="AX73" s="157">
        <v>787.53570000000002</v>
      </c>
      <c r="AY73" s="158">
        <v>164.66390000000001</v>
      </c>
      <c r="AZ73" s="158">
        <v>189.91890000000001</v>
      </c>
      <c r="BA73" s="159">
        <v>1142.1185</v>
      </c>
      <c r="BB73" s="157">
        <v>786.13710000000003</v>
      </c>
      <c r="BC73" s="158">
        <v>161.6737</v>
      </c>
      <c r="BD73" s="158">
        <v>168.80090000000001</v>
      </c>
      <c r="BE73" s="159">
        <v>1116.6116999999999</v>
      </c>
      <c r="BF73" s="157">
        <v>795.33410000000003</v>
      </c>
      <c r="BG73" s="158">
        <v>159.83920000000001</v>
      </c>
      <c r="BH73" s="158">
        <v>137.2227</v>
      </c>
      <c r="BI73" s="159">
        <v>1092.396</v>
      </c>
      <c r="BJ73" s="157">
        <v>779.4989991747716</v>
      </c>
      <c r="BK73" s="158">
        <v>156.51510026000324</v>
      </c>
      <c r="BL73" s="158">
        <v>132.23040000726178</v>
      </c>
      <c r="BM73" s="159">
        <v>1068.2444994420366</v>
      </c>
      <c r="BN73" s="157">
        <v>768.6869939789176</v>
      </c>
      <c r="BO73" s="158">
        <v>154.81720062438399</v>
      </c>
      <c r="BP73" s="158">
        <v>129.1782001855172</v>
      </c>
      <c r="BQ73" s="159">
        <v>1052.6823947888188</v>
      </c>
      <c r="BR73" s="157">
        <v>762.52889794483781</v>
      </c>
      <c r="BS73" s="158">
        <v>144.15420031873509</v>
      </c>
      <c r="BT73" s="158">
        <v>123.84850023692707</v>
      </c>
      <c r="BU73" s="159">
        <v>1030.5315985005</v>
      </c>
      <c r="BV73" s="157">
        <v>738.93359821848571</v>
      </c>
      <c r="BW73" s="158">
        <v>139.49400011263788</v>
      </c>
      <c r="BX73" s="158">
        <v>133.11559989517264</v>
      </c>
      <c r="BY73" s="159">
        <v>1011.5431982262962</v>
      </c>
    </row>
    <row r="74" spans="1:77" ht="12.75" customHeight="1" x14ac:dyDescent="0.25">
      <c r="A74" s="147" t="s">
        <v>30</v>
      </c>
      <c r="B74" s="179">
        <v>69.766099999999994</v>
      </c>
      <c r="C74" s="180">
        <v>0</v>
      </c>
      <c r="D74" s="180">
        <v>0.65469999999999995</v>
      </c>
      <c r="E74" s="181">
        <v>0</v>
      </c>
      <c r="F74" s="181">
        <v>0</v>
      </c>
      <c r="G74" s="181">
        <v>1.2991999999999999</v>
      </c>
      <c r="H74" s="182">
        <f t="shared" si="0"/>
        <v>71.72</v>
      </c>
      <c r="I74" s="145">
        <v>64.798500000000004</v>
      </c>
      <c r="J74" s="144">
        <v>0</v>
      </c>
      <c r="K74" s="145">
        <v>0.91069999999999995</v>
      </c>
      <c r="L74" s="145">
        <v>0</v>
      </c>
      <c r="M74" s="146">
        <v>65.709199999999996</v>
      </c>
      <c r="N74" s="144">
        <v>63.4146</v>
      </c>
      <c r="O74" s="145">
        <v>0.31719999999999998</v>
      </c>
      <c r="P74" s="145">
        <v>0.75160000000000005</v>
      </c>
      <c r="Q74" s="146">
        <v>64.483400000000003</v>
      </c>
      <c r="R74" s="144">
        <v>62.408499999999997</v>
      </c>
      <c r="S74" s="145">
        <v>0.55730000000000002</v>
      </c>
      <c r="T74" s="145">
        <v>0.56830000000000003</v>
      </c>
      <c r="U74" s="146">
        <v>63.534100000000002</v>
      </c>
      <c r="V74" s="144">
        <v>63</v>
      </c>
      <c r="W74" s="145">
        <v>0</v>
      </c>
      <c r="X74" s="145">
        <v>0</v>
      </c>
      <c r="Y74" s="146">
        <v>63</v>
      </c>
      <c r="Z74" s="144">
        <v>62.949399999999997</v>
      </c>
      <c r="AA74" s="145">
        <v>3.78E-2</v>
      </c>
      <c r="AB74" s="145">
        <v>0.16339999999999999</v>
      </c>
      <c r="AC74" s="146">
        <v>63.150599999999997</v>
      </c>
      <c r="AD74" s="144">
        <v>62.756300000000003</v>
      </c>
      <c r="AE74" s="145">
        <v>0.1361</v>
      </c>
      <c r="AF74" s="145">
        <v>0.55030000000000001</v>
      </c>
      <c r="AG74" s="146">
        <v>63.442700000000002</v>
      </c>
      <c r="AH74" s="144">
        <v>57.1524</v>
      </c>
      <c r="AI74" s="145">
        <v>0.1215</v>
      </c>
      <c r="AJ74" s="145">
        <v>2.1025</v>
      </c>
      <c r="AK74" s="146">
        <v>59.376399999999997</v>
      </c>
      <c r="AL74" s="144">
        <v>58.517099999999999</v>
      </c>
      <c r="AM74" s="145">
        <v>0</v>
      </c>
      <c r="AN74" s="145">
        <v>0.43169999999999997</v>
      </c>
      <c r="AO74" s="146">
        <v>58.948799999999999</v>
      </c>
      <c r="AP74" s="144">
        <v>56.179200000000002</v>
      </c>
      <c r="AQ74" s="145">
        <v>0</v>
      </c>
      <c r="AR74" s="145">
        <v>0.7137</v>
      </c>
      <c r="AS74" s="146">
        <v>56.892900000000004</v>
      </c>
      <c r="AT74" s="144">
        <v>54.203699999999998</v>
      </c>
      <c r="AU74" s="145">
        <v>0</v>
      </c>
      <c r="AV74" s="145">
        <v>2.3799000000000001</v>
      </c>
      <c r="AW74" s="146">
        <v>56.583599999999997</v>
      </c>
      <c r="AX74" s="144">
        <v>66.422799999999995</v>
      </c>
      <c r="AY74" s="145">
        <v>0.84850000000000003</v>
      </c>
      <c r="AZ74" s="145">
        <v>13.3033</v>
      </c>
      <c r="BA74" s="146">
        <v>80.574600000000004</v>
      </c>
      <c r="BB74" s="144">
        <v>70.649699999999996</v>
      </c>
      <c r="BC74" s="145">
        <v>0.8508</v>
      </c>
      <c r="BD74" s="145">
        <v>13.656599999999999</v>
      </c>
      <c r="BE74" s="146">
        <v>85.1571</v>
      </c>
      <c r="BF74" s="144">
        <v>63.414999999999999</v>
      </c>
      <c r="BG74" s="145">
        <v>1.2173</v>
      </c>
      <c r="BH74" s="145">
        <v>16.324000000000002</v>
      </c>
      <c r="BI74" s="146">
        <v>80.956299999999999</v>
      </c>
      <c r="BJ74" s="144">
        <v>61.340299978852272</v>
      </c>
      <c r="BK74" s="145">
        <v>0.89419996738433838</v>
      </c>
      <c r="BL74" s="145">
        <v>13.669099971652031</v>
      </c>
      <c r="BM74" s="146">
        <v>75.903599917888641</v>
      </c>
      <c r="BN74" s="144">
        <v>51.296999037265778</v>
      </c>
      <c r="BO74" s="145">
        <v>8.7999999523162842E-2</v>
      </c>
      <c r="BP74" s="145">
        <v>2.3970000022090971</v>
      </c>
      <c r="BQ74" s="146">
        <v>53.781999038998038</v>
      </c>
      <c r="BR74" s="144">
        <v>64.914199903607368</v>
      </c>
      <c r="BS74" s="145">
        <v>0.82969999313354492</v>
      </c>
      <c r="BT74" s="145">
        <v>15.759299993980676</v>
      </c>
      <c r="BU74" s="146">
        <v>81.503199890721589</v>
      </c>
      <c r="BV74" s="144">
        <v>54.962099850177765</v>
      </c>
      <c r="BW74" s="145">
        <v>9.5899999141693115E-2</v>
      </c>
      <c r="BX74" s="145">
        <v>4.8910999931395054</v>
      </c>
      <c r="BY74" s="146">
        <v>59.949099842458963</v>
      </c>
    </row>
    <row r="75" spans="1:77" ht="12.75" customHeight="1" x14ac:dyDescent="0.25">
      <c r="A75" s="147" t="s">
        <v>31</v>
      </c>
      <c r="B75" s="179">
        <v>160.50530000000001</v>
      </c>
      <c r="C75" s="180">
        <v>2.5907</v>
      </c>
      <c r="D75" s="180">
        <v>1.3454999999999999</v>
      </c>
      <c r="E75" s="181">
        <v>0</v>
      </c>
      <c r="F75" s="181">
        <v>0</v>
      </c>
      <c r="G75" s="181">
        <v>9.5999999999999992E-3</v>
      </c>
      <c r="H75" s="182">
        <f t="shared" si="0"/>
        <v>164.4511</v>
      </c>
      <c r="I75" s="145">
        <v>160.1523</v>
      </c>
      <c r="J75" s="144">
        <v>1.9419</v>
      </c>
      <c r="K75" s="145">
        <v>2.4073000000000002</v>
      </c>
      <c r="L75" s="145">
        <v>0</v>
      </c>
      <c r="M75" s="146">
        <v>164.50149999999999</v>
      </c>
      <c r="N75" s="144">
        <v>158.25700000000001</v>
      </c>
      <c r="O75" s="145">
        <v>2.4496000000000002</v>
      </c>
      <c r="P75" s="145">
        <v>0.89890000000000003</v>
      </c>
      <c r="Q75" s="146">
        <v>161.60550000000001</v>
      </c>
      <c r="R75" s="144">
        <v>155.202</v>
      </c>
      <c r="S75" s="145">
        <v>1.9636</v>
      </c>
      <c r="T75" s="145">
        <v>2.8111000000000002</v>
      </c>
      <c r="U75" s="146">
        <v>159.97669999999999</v>
      </c>
      <c r="V75" s="144">
        <v>153</v>
      </c>
      <c r="W75" s="145">
        <v>2</v>
      </c>
      <c r="X75" s="145">
        <v>5</v>
      </c>
      <c r="Y75" s="146">
        <v>160</v>
      </c>
      <c r="Z75" s="144">
        <v>153.41570000000002</v>
      </c>
      <c r="AA75" s="145">
        <v>1.9537</v>
      </c>
      <c r="AB75" s="145">
        <v>1.1760000000000002</v>
      </c>
      <c r="AC75" s="146">
        <v>156.5454</v>
      </c>
      <c r="AD75" s="144">
        <v>151.53700000000001</v>
      </c>
      <c r="AE75" s="145">
        <v>2.2505000000000002</v>
      </c>
      <c r="AF75" s="145">
        <v>1.5737000000000001</v>
      </c>
      <c r="AG75" s="146">
        <v>155.3612</v>
      </c>
      <c r="AH75" s="144">
        <v>147.31319999999999</v>
      </c>
      <c r="AI75" s="145">
        <v>5.0701999999999998</v>
      </c>
      <c r="AJ75" s="145">
        <v>0.63190000000000002</v>
      </c>
      <c r="AK75" s="146">
        <v>153.0153</v>
      </c>
      <c r="AL75" s="144">
        <v>145.4648</v>
      </c>
      <c r="AM75" s="145">
        <v>3.6623000000000001</v>
      </c>
      <c r="AN75" s="145">
        <v>0</v>
      </c>
      <c r="AO75" s="146">
        <v>149.12709999999998</v>
      </c>
      <c r="AP75" s="144">
        <v>139.90610000000001</v>
      </c>
      <c r="AQ75" s="145">
        <v>3.7429999999999999</v>
      </c>
      <c r="AR75" s="145">
        <v>0</v>
      </c>
      <c r="AS75" s="146">
        <v>143.6491</v>
      </c>
      <c r="AT75" s="144">
        <v>129.8203</v>
      </c>
      <c r="AU75" s="145">
        <v>1.407</v>
      </c>
      <c r="AV75" s="145">
        <v>2.4535</v>
      </c>
      <c r="AW75" s="146">
        <v>133.6808</v>
      </c>
      <c r="AX75" s="144">
        <v>118.003</v>
      </c>
      <c r="AY75" s="145">
        <v>1.389</v>
      </c>
      <c r="AZ75" s="145">
        <v>1.8232999999999999</v>
      </c>
      <c r="BA75" s="146">
        <v>121.2153</v>
      </c>
      <c r="BB75" s="144">
        <v>105.10720000000001</v>
      </c>
      <c r="BC75" s="145">
        <v>1.2661</v>
      </c>
      <c r="BD75" s="145">
        <v>3.3239999999999998</v>
      </c>
      <c r="BE75" s="146">
        <v>109.6973</v>
      </c>
      <c r="BF75" s="144">
        <v>101.22929999999999</v>
      </c>
      <c r="BG75" s="145">
        <v>1.8613999999999999</v>
      </c>
      <c r="BH75" s="145">
        <v>1.8969</v>
      </c>
      <c r="BI75" s="146">
        <v>104.9876</v>
      </c>
      <c r="BJ75" s="144">
        <v>89.968700379133224</v>
      </c>
      <c r="BK75" s="145">
        <v>1.848399955779314</v>
      </c>
      <c r="BL75" s="145">
        <v>5.4172000847756863</v>
      </c>
      <c r="BM75" s="146">
        <v>97.234300419688225</v>
      </c>
      <c r="BN75" s="144">
        <v>84.129898563027382</v>
      </c>
      <c r="BO75" s="145">
        <v>1.627899993211031</v>
      </c>
      <c r="BP75" s="145">
        <v>4.4203000068664551</v>
      </c>
      <c r="BQ75" s="146">
        <v>90.178098563104868</v>
      </c>
      <c r="BR75" s="144">
        <v>84.922199875116348</v>
      </c>
      <c r="BS75" s="145">
        <v>1.9929999746382236</v>
      </c>
      <c r="BT75" s="145">
        <v>5.5766999619081616</v>
      </c>
      <c r="BU75" s="146">
        <v>92.491899811662734</v>
      </c>
      <c r="BV75" s="144">
        <v>76.909499973058701</v>
      </c>
      <c r="BW75" s="145">
        <v>1.1642999947071075</v>
      </c>
      <c r="BX75" s="145">
        <v>4.2650000229477882</v>
      </c>
      <c r="BY75" s="146">
        <v>82.338799990713596</v>
      </c>
    </row>
    <row r="76" spans="1:77" ht="12.75" customHeight="1" x14ac:dyDescent="0.25">
      <c r="A76" s="147" t="s">
        <v>32</v>
      </c>
      <c r="B76" s="179">
        <v>55.433700000000002</v>
      </c>
      <c r="C76" s="180">
        <v>59.180100000000003</v>
      </c>
      <c r="D76" s="180">
        <v>75.262299999999996</v>
      </c>
      <c r="E76" s="181">
        <v>0</v>
      </c>
      <c r="F76" s="181">
        <v>0</v>
      </c>
      <c r="G76" s="181">
        <v>4.4504000000000001</v>
      </c>
      <c r="H76" s="182">
        <f t="shared" si="0"/>
        <v>194.32650000000001</v>
      </c>
      <c r="I76" s="145">
        <v>52.110799999999998</v>
      </c>
      <c r="J76" s="144">
        <v>62.294600000000003</v>
      </c>
      <c r="K76" s="145">
        <v>68.488799999999998</v>
      </c>
      <c r="L76" s="145">
        <v>0.5857</v>
      </c>
      <c r="M76" s="146">
        <v>183.47990000000001</v>
      </c>
      <c r="N76" s="144">
        <v>49.368299999999998</v>
      </c>
      <c r="O76" s="145">
        <v>53.558599999999998</v>
      </c>
      <c r="P76" s="145">
        <v>71.696600000000004</v>
      </c>
      <c r="Q76" s="146">
        <v>174.62350000000001</v>
      </c>
      <c r="R76" s="144">
        <v>47.799399999999999</v>
      </c>
      <c r="S76" s="145">
        <v>62.707599999999999</v>
      </c>
      <c r="T76" s="145">
        <v>56.598199999999999</v>
      </c>
      <c r="U76" s="146">
        <v>167.1052</v>
      </c>
      <c r="V76" s="144">
        <v>47</v>
      </c>
      <c r="W76" s="145">
        <v>52</v>
      </c>
      <c r="X76" s="145">
        <v>62</v>
      </c>
      <c r="Y76" s="146">
        <v>162</v>
      </c>
      <c r="Z76" s="144">
        <v>40.033699999999996</v>
      </c>
      <c r="AA76" s="145">
        <v>56.634700000000002</v>
      </c>
      <c r="AB76" s="145">
        <v>60.247600000000006</v>
      </c>
      <c r="AC76" s="146">
        <v>156.916</v>
      </c>
      <c r="AD76" s="144">
        <v>47.558300000000003</v>
      </c>
      <c r="AE76" s="145">
        <v>51.377000000000002</v>
      </c>
      <c r="AF76" s="145">
        <v>51.216200000000001</v>
      </c>
      <c r="AG76" s="146">
        <v>150.1515</v>
      </c>
      <c r="AH76" s="144">
        <v>43.304900000000004</v>
      </c>
      <c r="AI76" s="145">
        <v>57.479900000000001</v>
      </c>
      <c r="AJ76" s="145">
        <v>39.062600000000003</v>
      </c>
      <c r="AK76" s="146">
        <v>139.84739999999999</v>
      </c>
      <c r="AL76" s="144">
        <v>39.651299999999999</v>
      </c>
      <c r="AM76" s="145">
        <v>51.658000000000001</v>
      </c>
      <c r="AN76" s="145">
        <v>37.344700000000003</v>
      </c>
      <c r="AO76" s="146">
        <v>128.654</v>
      </c>
      <c r="AP76" s="144">
        <v>36.709899999999998</v>
      </c>
      <c r="AQ76" s="145">
        <v>41.732799999999997</v>
      </c>
      <c r="AR76" s="145">
        <v>36.8703</v>
      </c>
      <c r="AS76" s="146">
        <v>115.313</v>
      </c>
      <c r="AT76" s="144">
        <v>21.334900000000001</v>
      </c>
      <c r="AU76" s="145">
        <v>25.2</v>
      </c>
      <c r="AV76" s="145">
        <v>59.41</v>
      </c>
      <c r="AW76" s="146">
        <v>105.94489999999999</v>
      </c>
      <c r="AX76" s="144">
        <v>19.459399999999999</v>
      </c>
      <c r="AY76" s="145">
        <v>21.212499999999999</v>
      </c>
      <c r="AZ76" s="145">
        <v>54.651699999999998</v>
      </c>
      <c r="BA76" s="146">
        <v>95.323599999999999</v>
      </c>
      <c r="BB76" s="144">
        <v>15.600199999999999</v>
      </c>
      <c r="BC76" s="145">
        <v>16.6937</v>
      </c>
      <c r="BD76" s="145">
        <v>48.751899999999999</v>
      </c>
      <c r="BE76" s="146">
        <v>81.0458</v>
      </c>
      <c r="BF76" s="144">
        <v>18.324300000000001</v>
      </c>
      <c r="BG76" s="145">
        <v>15.074400000000001</v>
      </c>
      <c r="BH76" s="145">
        <v>35.401899999999998</v>
      </c>
      <c r="BI76" s="146">
        <v>68.800600000000003</v>
      </c>
      <c r="BJ76" s="144">
        <v>13.703600019216537</v>
      </c>
      <c r="BK76" s="145">
        <v>13.108499959111214</v>
      </c>
      <c r="BL76" s="145">
        <v>32.642400060780346</v>
      </c>
      <c r="BM76" s="146">
        <v>59.454500039108098</v>
      </c>
      <c r="BN76" s="144">
        <v>5.9409999549388885</v>
      </c>
      <c r="BO76" s="145">
        <v>8.6438999176025391</v>
      </c>
      <c r="BP76" s="145">
        <v>40.933800074155442</v>
      </c>
      <c r="BQ76" s="146">
        <v>55.51869994669687</v>
      </c>
      <c r="BR76" s="144">
        <v>8.4648000001907349</v>
      </c>
      <c r="BS76" s="145">
        <v>9.6322999596595764</v>
      </c>
      <c r="BT76" s="145">
        <v>44.104500081855804</v>
      </c>
      <c r="BU76" s="146">
        <v>62.201600041706115</v>
      </c>
      <c r="BV76" s="144">
        <v>2.7569000609219074</v>
      </c>
      <c r="BW76" s="145">
        <v>7.0301999747753143</v>
      </c>
      <c r="BX76" s="145">
        <v>42.783800086821429</v>
      </c>
      <c r="BY76" s="146">
        <v>52.570900122518651</v>
      </c>
    </row>
    <row r="77" spans="1:77" ht="12.75" customHeight="1" x14ac:dyDescent="0.25">
      <c r="A77" s="147" t="s">
        <v>33</v>
      </c>
      <c r="B77" s="179">
        <v>0</v>
      </c>
      <c r="C77" s="180">
        <v>0</v>
      </c>
      <c r="D77" s="180">
        <v>0</v>
      </c>
      <c r="E77" s="181">
        <v>0</v>
      </c>
      <c r="F77" s="181">
        <v>0</v>
      </c>
      <c r="G77" s="181">
        <v>0</v>
      </c>
      <c r="H77" s="182">
        <f t="shared" si="0"/>
        <v>0</v>
      </c>
      <c r="I77" s="145">
        <v>0</v>
      </c>
      <c r="J77" s="144">
        <v>0</v>
      </c>
      <c r="K77" s="145">
        <v>0</v>
      </c>
      <c r="L77" s="145">
        <v>0</v>
      </c>
      <c r="M77" s="146">
        <v>0</v>
      </c>
      <c r="N77" s="144">
        <v>0</v>
      </c>
      <c r="O77" s="145">
        <v>0</v>
      </c>
      <c r="P77" s="145">
        <v>0</v>
      </c>
      <c r="Q77" s="146">
        <v>0</v>
      </c>
      <c r="R77" s="144">
        <v>0</v>
      </c>
      <c r="S77" s="145">
        <v>0</v>
      </c>
      <c r="T77" s="145">
        <v>0</v>
      </c>
      <c r="U77" s="146">
        <v>0</v>
      </c>
      <c r="V77" s="144">
        <v>0</v>
      </c>
      <c r="W77" s="145">
        <v>0</v>
      </c>
      <c r="X77" s="145">
        <v>0</v>
      </c>
      <c r="Y77" s="146">
        <v>0</v>
      </c>
      <c r="Z77" s="144">
        <v>0</v>
      </c>
      <c r="AA77" s="145">
        <v>0</v>
      </c>
      <c r="AB77" s="145">
        <v>0</v>
      </c>
      <c r="AC77" s="146">
        <v>0</v>
      </c>
      <c r="AD77" s="144">
        <v>0</v>
      </c>
      <c r="AE77" s="145">
        <v>0</v>
      </c>
      <c r="AF77" s="145">
        <v>0</v>
      </c>
      <c r="AG77" s="146">
        <v>0</v>
      </c>
      <c r="AH77" s="144">
        <v>0</v>
      </c>
      <c r="AI77" s="145">
        <v>0</v>
      </c>
      <c r="AJ77" s="145">
        <v>0</v>
      </c>
      <c r="AK77" s="146">
        <v>0</v>
      </c>
      <c r="AL77" s="144">
        <v>0</v>
      </c>
      <c r="AM77" s="145">
        <v>0</v>
      </c>
      <c r="AN77" s="145">
        <v>0</v>
      </c>
      <c r="AO77" s="146">
        <v>0</v>
      </c>
      <c r="AP77" s="144">
        <v>0</v>
      </c>
      <c r="AQ77" s="145">
        <v>0</v>
      </c>
      <c r="AR77" s="145">
        <v>0</v>
      </c>
      <c r="AS77" s="146">
        <v>0</v>
      </c>
      <c r="AT77" s="144">
        <v>0</v>
      </c>
      <c r="AU77" s="145">
        <v>0</v>
      </c>
      <c r="AV77" s="145">
        <v>0</v>
      </c>
      <c r="AW77" s="146">
        <v>0</v>
      </c>
      <c r="AX77" s="144">
        <v>0</v>
      </c>
      <c r="AY77" s="145">
        <v>0</v>
      </c>
      <c r="AZ77" s="145">
        <v>0</v>
      </c>
      <c r="BA77" s="146">
        <v>0</v>
      </c>
      <c r="BB77" s="144">
        <v>0</v>
      </c>
      <c r="BC77" s="145">
        <v>0</v>
      </c>
      <c r="BD77" s="145">
        <v>0</v>
      </c>
      <c r="BE77" s="146">
        <v>0</v>
      </c>
      <c r="BF77" s="144">
        <v>0</v>
      </c>
      <c r="BG77" s="145">
        <v>0</v>
      </c>
      <c r="BH77" s="145">
        <v>0</v>
      </c>
      <c r="BI77" s="146">
        <v>0</v>
      </c>
      <c r="BJ77" s="144"/>
      <c r="BK77" s="145"/>
      <c r="BL77" s="145"/>
      <c r="BM77" s="146"/>
      <c r="BN77" s="144">
        <v>15.228999614715576</v>
      </c>
      <c r="BO77" s="145">
        <v>0.75800001621246338</v>
      </c>
      <c r="BP77" s="145">
        <v>10.521399900317192</v>
      </c>
      <c r="BQ77" s="146">
        <v>26.508399531245232</v>
      </c>
      <c r="BR77" s="144">
        <v>0</v>
      </c>
      <c r="BS77" s="145">
        <v>0</v>
      </c>
      <c r="BT77" s="145">
        <v>1.8289000382646918</v>
      </c>
      <c r="BU77" s="146">
        <v>1.8289000382646918</v>
      </c>
      <c r="BV77" s="144">
        <v>8.8814999908208847</v>
      </c>
      <c r="BW77" s="145">
        <v>0.94090002775192261</v>
      </c>
      <c r="BX77" s="145">
        <v>2.831199977081269</v>
      </c>
      <c r="BY77" s="146">
        <v>12.653599995654076</v>
      </c>
    </row>
    <row r="78" spans="1:77" ht="12.75" customHeight="1" x14ac:dyDescent="0.25">
      <c r="A78" s="149" t="s">
        <v>34</v>
      </c>
      <c r="B78" s="179">
        <v>1.7036</v>
      </c>
      <c r="C78" s="180">
        <v>0</v>
      </c>
      <c r="D78" s="180">
        <v>57.697899999999997</v>
      </c>
      <c r="E78" s="181">
        <v>0.4143</v>
      </c>
      <c r="F78" s="181">
        <v>0</v>
      </c>
      <c r="G78" s="181">
        <v>12.8941</v>
      </c>
      <c r="H78" s="182">
        <f t="shared" si="0"/>
        <v>72.70989999999999</v>
      </c>
      <c r="I78" s="145">
        <v>0.77949999999999997</v>
      </c>
      <c r="J78" s="144">
        <v>0.8891</v>
      </c>
      <c r="K78" s="145">
        <v>65.925399999999996</v>
      </c>
      <c r="L78" s="145">
        <v>13.8826</v>
      </c>
      <c r="M78" s="146">
        <v>81.476599999999991</v>
      </c>
      <c r="N78" s="144">
        <v>0.54200000000000004</v>
      </c>
      <c r="O78" s="145">
        <v>0</v>
      </c>
      <c r="P78" s="145">
        <v>44.193600000000004</v>
      </c>
      <c r="Q78" s="146">
        <v>44.735599999999998</v>
      </c>
      <c r="R78" s="144">
        <v>0.36709999999999998</v>
      </c>
      <c r="S78" s="145">
        <v>0</v>
      </c>
      <c r="T78" s="145">
        <v>31.657499999999999</v>
      </c>
      <c r="U78" s="146">
        <v>32.0246</v>
      </c>
      <c r="V78" s="144">
        <v>0</v>
      </c>
      <c r="W78" s="145">
        <v>0</v>
      </c>
      <c r="X78" s="145">
        <v>18</v>
      </c>
      <c r="Y78" s="146">
        <v>18</v>
      </c>
      <c r="Z78" s="144">
        <v>0.249</v>
      </c>
      <c r="AA78" s="145">
        <v>0</v>
      </c>
      <c r="AB78" s="145">
        <v>13.7658</v>
      </c>
      <c r="AC78" s="146">
        <v>14.014800000000001</v>
      </c>
      <c r="AD78" s="144">
        <v>0.23910000000000001</v>
      </c>
      <c r="AE78" s="145">
        <v>0.15329999999999999</v>
      </c>
      <c r="AF78" s="145">
        <v>18.2729</v>
      </c>
      <c r="AG78" s="146">
        <v>18.665299999999998</v>
      </c>
      <c r="AH78" s="144">
        <v>0</v>
      </c>
      <c r="AI78" s="145">
        <v>0</v>
      </c>
      <c r="AJ78" s="145">
        <v>23.417999999999999</v>
      </c>
      <c r="AK78" s="146">
        <v>23.417999999999999</v>
      </c>
      <c r="AL78" s="144">
        <v>2.0125000000000002</v>
      </c>
      <c r="AM78" s="145">
        <v>0</v>
      </c>
      <c r="AN78" s="145">
        <v>37.707299999999996</v>
      </c>
      <c r="AO78" s="146">
        <v>39.719799999999999</v>
      </c>
      <c r="AP78" s="144">
        <v>28.523399999999999</v>
      </c>
      <c r="AQ78" s="145">
        <v>1.478</v>
      </c>
      <c r="AR78" s="145">
        <v>88.735799999999998</v>
      </c>
      <c r="AS78" s="146">
        <v>118.7372</v>
      </c>
      <c r="AT78" s="144">
        <v>0.4521</v>
      </c>
      <c r="AU78" s="145">
        <v>0.22559999999999999</v>
      </c>
      <c r="AV78" s="145">
        <v>150.9452</v>
      </c>
      <c r="AW78" s="146">
        <v>151.62289999999999</v>
      </c>
      <c r="AX78" s="144">
        <v>0.37669999999999998</v>
      </c>
      <c r="AY78" s="145">
        <v>0</v>
      </c>
      <c r="AZ78" s="145">
        <v>151.5735</v>
      </c>
      <c r="BA78" s="146">
        <v>151.9502</v>
      </c>
      <c r="BB78" s="144">
        <v>2.7139000000000002</v>
      </c>
      <c r="BC78" s="145">
        <v>0</v>
      </c>
      <c r="BD78" s="145">
        <v>167.19900000000001</v>
      </c>
      <c r="BE78" s="146">
        <v>169.91290000000001</v>
      </c>
      <c r="BF78" s="144">
        <v>8.7767999999999997</v>
      </c>
      <c r="BG78" s="145">
        <v>5.3795000000000002</v>
      </c>
      <c r="BH78" s="145">
        <v>227.10499999999999</v>
      </c>
      <c r="BI78" s="146">
        <v>241.26129999999998</v>
      </c>
      <c r="BJ78" s="144">
        <v>14.481699958443642</v>
      </c>
      <c r="BK78" s="145">
        <v>7.7039999440312386</v>
      </c>
      <c r="BL78" s="145">
        <v>214.61210020515136</v>
      </c>
      <c r="BM78" s="146">
        <v>236.79780010762624</v>
      </c>
      <c r="BN78" s="144">
        <v>10.602499805390835</v>
      </c>
      <c r="BO78" s="145">
        <v>5.8743000086396933</v>
      </c>
      <c r="BP78" s="145">
        <v>263.29519956483273</v>
      </c>
      <c r="BQ78" s="146">
        <v>279.77199937886326</v>
      </c>
      <c r="BR78" s="144">
        <v>9.6537999380379915</v>
      </c>
      <c r="BS78" s="145">
        <v>8.2903999295085669</v>
      </c>
      <c r="BT78" s="145">
        <v>538.84260071136669</v>
      </c>
      <c r="BU78" s="146">
        <v>556.78680057891324</v>
      </c>
      <c r="BV78" s="144">
        <v>17.36739997100085</v>
      </c>
      <c r="BW78" s="145">
        <v>6.3730999622493982</v>
      </c>
      <c r="BX78" s="145">
        <v>487.69530039535312</v>
      </c>
      <c r="BY78" s="146">
        <v>511.43580032860336</v>
      </c>
    </row>
    <row r="79" spans="1:77" s="155" customFormat="1" ht="25.5" x14ac:dyDescent="0.25">
      <c r="A79" s="187" t="s">
        <v>35</v>
      </c>
      <c r="B79" s="188">
        <v>1506.7909</v>
      </c>
      <c r="C79" s="189">
        <v>293.91809999999998</v>
      </c>
      <c r="D79" s="189">
        <v>199.27420000000001</v>
      </c>
      <c r="E79" s="190">
        <v>2.3231000000000002</v>
      </c>
      <c r="F79" s="190">
        <v>0</v>
      </c>
      <c r="G79" s="190">
        <v>74.528000000000006</v>
      </c>
      <c r="H79" s="191">
        <f t="shared" si="0"/>
        <v>2076.8343</v>
      </c>
      <c r="I79" s="189">
        <v>1457.5791999999999</v>
      </c>
      <c r="J79" s="188">
        <v>295.61869999999999</v>
      </c>
      <c r="K79" s="189">
        <v>215.60249999999999</v>
      </c>
      <c r="L79" s="189">
        <v>24.558499999999999</v>
      </c>
      <c r="M79" s="191">
        <v>1993.3589000000002</v>
      </c>
      <c r="N79" s="188">
        <v>1413.8875</v>
      </c>
      <c r="O79" s="189">
        <v>294.90120000000002</v>
      </c>
      <c r="P79" s="189">
        <v>181.3108</v>
      </c>
      <c r="Q79" s="191">
        <v>1890.0995</v>
      </c>
      <c r="R79" s="188">
        <v>1371.1858999999999</v>
      </c>
      <c r="S79" s="189">
        <v>307.75220000000002</v>
      </c>
      <c r="T79" s="189">
        <v>163.61279999999999</v>
      </c>
      <c r="U79" s="191">
        <v>1842.5509</v>
      </c>
      <c r="V79" s="188">
        <v>1307</v>
      </c>
      <c r="W79" s="189">
        <v>302</v>
      </c>
      <c r="X79" s="189">
        <v>167</v>
      </c>
      <c r="Y79" s="191">
        <v>1776</v>
      </c>
      <c r="Z79" s="188">
        <v>1293.2556</v>
      </c>
      <c r="AA79" s="189">
        <v>308.53530000000001</v>
      </c>
      <c r="AB79" s="189">
        <v>144.03100000000001</v>
      </c>
      <c r="AC79" s="191">
        <v>1745.8218999999999</v>
      </c>
      <c r="AD79" s="188">
        <v>1279.2918999999999</v>
      </c>
      <c r="AE79" s="189">
        <v>293.26310000000001</v>
      </c>
      <c r="AF79" s="189">
        <v>141.80699999999999</v>
      </c>
      <c r="AG79" s="191">
        <v>1714.3619999999999</v>
      </c>
      <c r="AH79" s="188">
        <v>1226.4326000000001</v>
      </c>
      <c r="AI79" s="189">
        <v>292.79930000000002</v>
      </c>
      <c r="AJ79" s="189">
        <v>140.6318</v>
      </c>
      <c r="AK79" s="191">
        <v>1659.8637000000003</v>
      </c>
      <c r="AL79" s="188">
        <v>1172.6782000000001</v>
      </c>
      <c r="AM79" s="189">
        <v>291.57229999999998</v>
      </c>
      <c r="AN79" s="189">
        <v>144.56900000000002</v>
      </c>
      <c r="AO79" s="191">
        <v>1608.8195000000001</v>
      </c>
      <c r="AP79" s="188">
        <v>1162.6803000000002</v>
      </c>
      <c r="AQ79" s="189">
        <v>268.67500000000001</v>
      </c>
      <c r="AR79" s="189">
        <v>197.70670000000001</v>
      </c>
      <c r="AS79" s="191">
        <v>1629.0620000000001</v>
      </c>
      <c r="AT79" s="188">
        <v>1027.9004</v>
      </c>
      <c r="AU79" s="189">
        <v>194.43529999999998</v>
      </c>
      <c r="AV79" s="189">
        <v>412.5498</v>
      </c>
      <c r="AW79" s="191">
        <v>1634.8855000000001</v>
      </c>
      <c r="AX79" s="188">
        <v>991.79759999999999</v>
      </c>
      <c r="AY79" s="189">
        <v>188.11390000000003</v>
      </c>
      <c r="AZ79" s="189">
        <v>411.27070000000003</v>
      </c>
      <c r="BA79" s="191">
        <v>1591.1822</v>
      </c>
      <c r="BB79" s="188">
        <v>980.20810000000006</v>
      </c>
      <c r="BC79" s="189">
        <v>180.48429999999999</v>
      </c>
      <c r="BD79" s="189">
        <v>401.73240000000004</v>
      </c>
      <c r="BE79" s="191">
        <v>1562.4248000000002</v>
      </c>
      <c r="BF79" s="188">
        <v>987.07949999999994</v>
      </c>
      <c r="BG79" s="189">
        <v>183.37180000000001</v>
      </c>
      <c r="BH79" s="189">
        <v>417.95050000000003</v>
      </c>
      <c r="BI79" s="191">
        <v>1588.4018000000001</v>
      </c>
      <c r="BJ79" s="188">
        <v>958.99329951041727</v>
      </c>
      <c r="BK79" s="189">
        <v>180.07020008630934</v>
      </c>
      <c r="BL79" s="189">
        <v>398.57120032962121</v>
      </c>
      <c r="BM79" s="191">
        <v>1537.6346999263478</v>
      </c>
      <c r="BN79" s="188">
        <v>935.88639095425606</v>
      </c>
      <c r="BO79" s="189">
        <v>171.80930055957288</v>
      </c>
      <c r="BP79" s="189">
        <v>450.74589973389811</v>
      </c>
      <c r="BQ79" s="191">
        <v>1558.441591247727</v>
      </c>
      <c r="BR79" s="188">
        <v>930.48389766179025</v>
      </c>
      <c r="BS79" s="189">
        <v>164.899600175675</v>
      </c>
      <c r="BT79" s="189">
        <v>729.96050102430308</v>
      </c>
      <c r="BU79" s="191">
        <v>1825.3439988617683</v>
      </c>
      <c r="BV79" s="188">
        <v>899.81099806446582</v>
      </c>
      <c r="BW79" s="189">
        <v>155.09840007126331</v>
      </c>
      <c r="BX79" s="189">
        <v>675.58200037051574</v>
      </c>
      <c r="BY79" s="191">
        <v>1730.4913985062449</v>
      </c>
    </row>
    <row r="80" spans="1:77" ht="12.75" customHeight="1" x14ac:dyDescent="0.25">
      <c r="A80" s="147" t="s">
        <v>36</v>
      </c>
      <c r="B80" s="179">
        <v>134.3305</v>
      </c>
      <c r="C80" s="180">
        <v>0</v>
      </c>
      <c r="D80" s="180">
        <v>0</v>
      </c>
      <c r="E80" s="181">
        <v>0</v>
      </c>
      <c r="F80" s="181">
        <v>0</v>
      </c>
      <c r="G80" s="181">
        <v>0.1174</v>
      </c>
      <c r="H80" s="182">
        <f t="shared" si="0"/>
        <v>134.4479</v>
      </c>
      <c r="I80" s="145">
        <v>137.0652</v>
      </c>
      <c r="J80" s="144">
        <v>0</v>
      </c>
      <c r="K80" s="145">
        <v>0</v>
      </c>
      <c r="L80" s="145">
        <v>9.3399999999999997E-2</v>
      </c>
      <c r="M80" s="146">
        <v>137.15860000000001</v>
      </c>
      <c r="N80" s="144">
        <v>135.31379999999999</v>
      </c>
      <c r="O80" s="145">
        <v>0.1716</v>
      </c>
      <c r="P80" s="145">
        <v>0</v>
      </c>
      <c r="Q80" s="146">
        <v>135.4854</v>
      </c>
      <c r="R80" s="144">
        <v>128.55109999999999</v>
      </c>
      <c r="S80" s="145">
        <v>0.62670000000000003</v>
      </c>
      <c r="T80" s="145">
        <v>0</v>
      </c>
      <c r="U80" s="146">
        <v>129.17779999999999</v>
      </c>
      <c r="V80" s="144">
        <v>139</v>
      </c>
      <c r="W80" s="145">
        <v>1</v>
      </c>
      <c r="X80" s="145">
        <v>0</v>
      </c>
      <c r="Y80" s="146">
        <v>140</v>
      </c>
      <c r="Z80" s="144">
        <v>152.53619999999998</v>
      </c>
      <c r="AA80" s="145">
        <v>1.5306</v>
      </c>
      <c r="AB80" s="145">
        <v>0.6169</v>
      </c>
      <c r="AC80" s="146">
        <v>154.68369999999996</v>
      </c>
      <c r="AD80" s="144">
        <v>207.78370000000001</v>
      </c>
      <c r="AE80" s="145">
        <v>1.6744000000000001</v>
      </c>
      <c r="AF80" s="145">
        <v>0.60529999999999995</v>
      </c>
      <c r="AG80" s="146">
        <v>210.0634</v>
      </c>
      <c r="AH80" s="144">
        <v>312.14760000000001</v>
      </c>
      <c r="AI80" s="145">
        <v>2.3378000000000001</v>
      </c>
      <c r="AJ80" s="145">
        <v>1.4636</v>
      </c>
      <c r="AK80" s="146">
        <v>315.94900000000001</v>
      </c>
      <c r="AL80" s="144">
        <v>323.78269999999998</v>
      </c>
      <c r="AM80" s="145">
        <v>4.6036000000000001</v>
      </c>
      <c r="AN80" s="145">
        <v>0.81100000000000005</v>
      </c>
      <c r="AO80" s="146">
        <v>329.19729999999998</v>
      </c>
      <c r="AP80" s="144">
        <v>327.86349999999999</v>
      </c>
      <c r="AQ80" s="145">
        <v>3.9072</v>
      </c>
      <c r="AR80" s="145">
        <v>1.0645</v>
      </c>
      <c r="AS80" s="146">
        <v>332.83519999999999</v>
      </c>
      <c r="AT80" s="144">
        <v>327.03989999999999</v>
      </c>
      <c r="AU80" s="145">
        <v>4.0633999999999997</v>
      </c>
      <c r="AV80" s="145">
        <v>4.7760999999999996</v>
      </c>
      <c r="AW80" s="146">
        <v>335.87939999999998</v>
      </c>
      <c r="AX80" s="144">
        <v>343.80529999999999</v>
      </c>
      <c r="AY80" s="145">
        <v>2.6977000000000002</v>
      </c>
      <c r="AZ80" s="145">
        <v>5.1336000000000004</v>
      </c>
      <c r="BA80" s="146">
        <v>351.63659999999999</v>
      </c>
      <c r="BB80" s="144">
        <v>347.20460000000003</v>
      </c>
      <c r="BC80" s="145">
        <v>2.0901000000000001</v>
      </c>
      <c r="BD80" s="145">
        <v>7.3457999999999997</v>
      </c>
      <c r="BE80" s="146">
        <v>356.64050000000003</v>
      </c>
      <c r="BF80" s="144">
        <v>368.40289999999999</v>
      </c>
      <c r="BG80" s="145">
        <v>5.1505999999999998</v>
      </c>
      <c r="BH80" s="145">
        <v>7.4366000000000003</v>
      </c>
      <c r="BI80" s="146">
        <v>380.99009999999998</v>
      </c>
      <c r="BJ80" s="144">
        <v>378.45399891398847</v>
      </c>
      <c r="BK80" s="145">
        <v>3.2918999493122101</v>
      </c>
      <c r="BL80" s="145">
        <v>4.4102999968454242</v>
      </c>
      <c r="BM80" s="146">
        <v>386.15619886014611</v>
      </c>
      <c r="BN80" s="144">
        <v>398.50959284510463</v>
      </c>
      <c r="BO80" s="145">
        <v>5.3194000124931335</v>
      </c>
      <c r="BP80" s="145">
        <v>7.984499916434288</v>
      </c>
      <c r="BQ80" s="146">
        <v>411.81349277403206</v>
      </c>
      <c r="BR80" s="144">
        <v>436.5659995265305</v>
      </c>
      <c r="BS80" s="145">
        <v>4.4647999703884125</v>
      </c>
      <c r="BT80" s="145">
        <v>2.1555000171065331</v>
      </c>
      <c r="BU80" s="146">
        <v>443.18629951402545</v>
      </c>
      <c r="BV80" s="144">
        <v>431.89829964842647</v>
      </c>
      <c r="BW80" s="145">
        <v>3.9280999898910522</v>
      </c>
      <c r="BX80" s="145">
        <v>3.6367999613285065</v>
      </c>
      <c r="BY80" s="146">
        <v>439.46319959964603</v>
      </c>
    </row>
    <row r="81" spans="1:77" ht="12.75" customHeight="1" x14ac:dyDescent="0.25">
      <c r="A81" s="147" t="s">
        <v>37</v>
      </c>
      <c r="B81" s="179">
        <v>1118.4928</v>
      </c>
      <c r="C81" s="180">
        <v>14.940799999999999</v>
      </c>
      <c r="D81" s="180">
        <v>3.6469</v>
      </c>
      <c r="E81" s="181">
        <v>0</v>
      </c>
      <c r="F81" s="181">
        <v>0</v>
      </c>
      <c r="G81" s="181">
        <v>6.8933999999999997</v>
      </c>
      <c r="H81" s="182">
        <f t="shared" si="0"/>
        <v>1143.9739</v>
      </c>
      <c r="I81" s="145">
        <v>1059.5740000000001</v>
      </c>
      <c r="J81" s="144">
        <v>12.6058</v>
      </c>
      <c r="K81" s="145">
        <v>3.3246000000000002</v>
      </c>
      <c r="L81" s="145">
        <v>5.56</v>
      </c>
      <c r="M81" s="146">
        <v>1081.0644</v>
      </c>
      <c r="N81" s="144">
        <v>1027.0565999999999</v>
      </c>
      <c r="O81" s="145">
        <v>15.327</v>
      </c>
      <c r="P81" s="145">
        <v>4.1007999999999996</v>
      </c>
      <c r="Q81" s="146">
        <v>1046.4844000000001</v>
      </c>
      <c r="R81" s="144">
        <v>1027.9958999999999</v>
      </c>
      <c r="S81" s="145">
        <v>19.028400000000001</v>
      </c>
      <c r="T81" s="145">
        <v>4.8601000000000001</v>
      </c>
      <c r="U81" s="146">
        <v>1051.8843999999999</v>
      </c>
      <c r="V81" s="144">
        <v>1024</v>
      </c>
      <c r="W81" s="145">
        <v>17</v>
      </c>
      <c r="X81" s="145">
        <v>2</v>
      </c>
      <c r="Y81" s="146">
        <v>1042</v>
      </c>
      <c r="Z81" s="144">
        <v>1138.8493000000001</v>
      </c>
      <c r="AA81" s="145">
        <v>23.1312</v>
      </c>
      <c r="AB81" s="145">
        <v>3.4762</v>
      </c>
      <c r="AC81" s="146">
        <v>1165.4567000000002</v>
      </c>
      <c r="AD81" s="144">
        <v>1375.595</v>
      </c>
      <c r="AE81" s="145">
        <v>21.524100000000001</v>
      </c>
      <c r="AF81" s="145">
        <v>8.3415999999999997</v>
      </c>
      <c r="AG81" s="146">
        <v>1405.4607000000001</v>
      </c>
      <c r="AH81" s="144">
        <v>1491.2991999999999</v>
      </c>
      <c r="AI81" s="145">
        <v>42.1541</v>
      </c>
      <c r="AJ81" s="145">
        <v>11.2966</v>
      </c>
      <c r="AK81" s="146">
        <v>1544.7498999999998</v>
      </c>
      <c r="AL81" s="144">
        <v>1551.9099000000001</v>
      </c>
      <c r="AM81" s="145">
        <v>52.594900000000003</v>
      </c>
      <c r="AN81" s="145">
        <v>11.5456</v>
      </c>
      <c r="AO81" s="146">
        <v>1616.0504000000001</v>
      </c>
      <c r="AP81" s="144">
        <v>1518.6262999999999</v>
      </c>
      <c r="AQ81" s="145">
        <v>60.412799999999997</v>
      </c>
      <c r="AR81" s="145">
        <v>13.232799999999999</v>
      </c>
      <c r="AS81" s="146">
        <v>1592.2719</v>
      </c>
      <c r="AT81" s="144">
        <v>1538.2084</v>
      </c>
      <c r="AU81" s="145">
        <v>45.285400000000003</v>
      </c>
      <c r="AV81" s="145">
        <v>24.187100000000001</v>
      </c>
      <c r="AW81" s="146">
        <v>1607.6809000000001</v>
      </c>
      <c r="AX81" s="144">
        <v>1538.8605</v>
      </c>
      <c r="AY81" s="145">
        <v>46.465899999999998</v>
      </c>
      <c r="AZ81" s="145">
        <v>25.5961</v>
      </c>
      <c r="BA81" s="146">
        <v>1610.9224999999999</v>
      </c>
      <c r="BB81" s="144">
        <v>1523.5626</v>
      </c>
      <c r="BC81" s="145">
        <v>26.862100000000002</v>
      </c>
      <c r="BD81" s="145">
        <v>27.987500000000001</v>
      </c>
      <c r="BE81" s="146">
        <v>1578.4122</v>
      </c>
      <c r="BF81" s="144">
        <v>1506.4585999999999</v>
      </c>
      <c r="BG81" s="145">
        <v>25.845400000000001</v>
      </c>
      <c r="BH81" s="145">
        <v>32.262</v>
      </c>
      <c r="BI81" s="146">
        <v>1564.5659999999998</v>
      </c>
      <c r="BJ81" s="144">
        <v>1535.7465965873562</v>
      </c>
      <c r="BK81" s="145">
        <v>46.436699934303761</v>
      </c>
      <c r="BL81" s="145">
        <v>26.147300075739622</v>
      </c>
      <c r="BM81" s="146">
        <v>1608.3305965973996</v>
      </c>
      <c r="BN81" s="144">
        <v>1478.1824591048062</v>
      </c>
      <c r="BO81" s="145">
        <v>41.433499880135059</v>
      </c>
      <c r="BP81" s="145">
        <v>18.131999861449003</v>
      </c>
      <c r="BQ81" s="146">
        <v>1537.7479588463902</v>
      </c>
      <c r="BR81" s="144">
        <v>1443.8253987627104</v>
      </c>
      <c r="BS81" s="145">
        <v>28.316800002008677</v>
      </c>
      <c r="BT81" s="145">
        <v>9.3185000196099281</v>
      </c>
      <c r="BU81" s="146">
        <v>1481.460698784329</v>
      </c>
      <c r="BV81" s="144">
        <v>1323.7420982364565</v>
      </c>
      <c r="BW81" s="145">
        <v>25.709199953475036</v>
      </c>
      <c r="BX81" s="145">
        <v>9.1383000809000805</v>
      </c>
      <c r="BY81" s="146">
        <v>1358.5895982708316</v>
      </c>
    </row>
    <row r="82" spans="1:77" ht="12.75" customHeight="1" x14ac:dyDescent="0.25">
      <c r="A82" s="147" t="s">
        <v>38</v>
      </c>
      <c r="B82" s="179">
        <v>43.562399999999997</v>
      </c>
      <c r="C82" s="180">
        <v>34.858699999999999</v>
      </c>
      <c r="D82" s="180">
        <v>5.0118</v>
      </c>
      <c r="E82" s="181">
        <v>0</v>
      </c>
      <c r="F82" s="181">
        <v>0</v>
      </c>
      <c r="G82" s="181">
        <v>0.03</v>
      </c>
      <c r="H82" s="182">
        <f t="shared" si="0"/>
        <v>83.462899999999991</v>
      </c>
      <c r="I82" s="145">
        <v>35.998699999999999</v>
      </c>
      <c r="J82" s="144">
        <v>31.104700000000001</v>
      </c>
      <c r="K82" s="145">
        <v>6.2057000000000002</v>
      </c>
      <c r="L82" s="145">
        <v>0.68910000000000005</v>
      </c>
      <c r="M82" s="146">
        <v>73.998199999999997</v>
      </c>
      <c r="N82" s="144">
        <v>40.439100000000003</v>
      </c>
      <c r="O82" s="145">
        <v>24.619499999999999</v>
      </c>
      <c r="P82" s="145">
        <v>2.6768000000000001</v>
      </c>
      <c r="Q82" s="146">
        <v>67.735399999999998</v>
      </c>
      <c r="R82" s="144">
        <v>38.391599999999997</v>
      </c>
      <c r="S82" s="145">
        <v>22.1829</v>
      </c>
      <c r="T82" s="145">
        <v>3.4990999999999999</v>
      </c>
      <c r="U82" s="146">
        <v>64.073599999999999</v>
      </c>
      <c r="V82" s="144">
        <v>42</v>
      </c>
      <c r="W82" s="145">
        <v>28</v>
      </c>
      <c r="X82" s="145">
        <v>5</v>
      </c>
      <c r="Y82" s="146">
        <v>74</v>
      </c>
      <c r="Z82" s="144">
        <v>40.377600000000001</v>
      </c>
      <c r="AA82" s="145">
        <v>31.812599999999996</v>
      </c>
      <c r="AB82" s="145">
        <v>4.3705999999999996</v>
      </c>
      <c r="AC82" s="146">
        <v>76.5608</v>
      </c>
      <c r="AD82" s="144">
        <v>47.666899999999998</v>
      </c>
      <c r="AE82" s="145">
        <v>29.549199999999999</v>
      </c>
      <c r="AF82" s="145">
        <v>6.9931999999999999</v>
      </c>
      <c r="AG82" s="146">
        <v>84.209299999999999</v>
      </c>
      <c r="AH82" s="144">
        <v>63.386400000000002</v>
      </c>
      <c r="AI82" s="145">
        <v>29.2822</v>
      </c>
      <c r="AJ82" s="145">
        <v>4.6135999999999999</v>
      </c>
      <c r="AK82" s="146">
        <v>97.282200000000003</v>
      </c>
      <c r="AL82" s="144">
        <v>70.424800000000005</v>
      </c>
      <c r="AM82" s="145">
        <v>21.971699999999998</v>
      </c>
      <c r="AN82" s="145">
        <v>1.5679000000000001</v>
      </c>
      <c r="AO82" s="146">
        <v>93.964399999999998</v>
      </c>
      <c r="AP82" s="144">
        <v>70.854799999999997</v>
      </c>
      <c r="AQ82" s="145">
        <v>23.6112</v>
      </c>
      <c r="AR82" s="145">
        <v>0.1464</v>
      </c>
      <c r="AS82" s="146">
        <v>94.612399999999994</v>
      </c>
      <c r="AT82" s="144">
        <v>72.043400000000005</v>
      </c>
      <c r="AU82" s="145">
        <v>27.027799999999999</v>
      </c>
      <c r="AV82" s="145">
        <v>4.6914999999999996</v>
      </c>
      <c r="AW82" s="146">
        <v>103.76270000000001</v>
      </c>
      <c r="AX82" s="144">
        <v>76.906700000000001</v>
      </c>
      <c r="AY82" s="145">
        <v>30.626100000000001</v>
      </c>
      <c r="AZ82" s="145">
        <v>7.9273999999999996</v>
      </c>
      <c r="BA82" s="146">
        <v>115.46020000000001</v>
      </c>
      <c r="BB82" s="144">
        <v>70.825599999999994</v>
      </c>
      <c r="BC82" s="145">
        <v>33.4604</v>
      </c>
      <c r="BD82" s="145">
        <v>6.8973000000000004</v>
      </c>
      <c r="BE82" s="146">
        <v>111.1833</v>
      </c>
      <c r="BF82" s="144">
        <v>71.0137</v>
      </c>
      <c r="BG82" s="145">
        <v>28.417000000000002</v>
      </c>
      <c r="BH82" s="145">
        <v>5.6615000000000002</v>
      </c>
      <c r="BI82" s="146">
        <v>105.09220000000001</v>
      </c>
      <c r="BJ82" s="144">
        <v>59.773599861189723</v>
      </c>
      <c r="BK82" s="145">
        <v>19.832299944013357</v>
      </c>
      <c r="BL82" s="145">
        <v>1.7807000279426575</v>
      </c>
      <c r="BM82" s="146">
        <v>81.386599833145738</v>
      </c>
      <c r="BN82" s="144">
        <v>49.938799113035202</v>
      </c>
      <c r="BO82" s="145">
        <v>17.302899867296219</v>
      </c>
      <c r="BP82" s="145">
        <v>3.4383999407291412</v>
      </c>
      <c r="BQ82" s="146">
        <v>70.680098921060562</v>
      </c>
      <c r="BR82" s="144">
        <v>62.59479995071888</v>
      </c>
      <c r="BS82" s="145">
        <v>18.296000070869923</v>
      </c>
      <c r="BT82" s="145">
        <v>2.2119000256061554</v>
      </c>
      <c r="BU82" s="146">
        <v>83.102700047194958</v>
      </c>
      <c r="BV82" s="144">
        <v>70.597999997437</v>
      </c>
      <c r="BW82" s="145">
        <v>21.459600072703324</v>
      </c>
      <c r="BX82" s="145">
        <v>5.1059999614953995</v>
      </c>
      <c r="BY82" s="146">
        <v>97.163600031635724</v>
      </c>
    </row>
    <row r="83" spans="1:77" ht="12.75" customHeight="1" x14ac:dyDescent="0.25">
      <c r="A83" s="147" t="s">
        <v>39</v>
      </c>
      <c r="B83" s="179">
        <v>8933.1101999999992</v>
      </c>
      <c r="C83" s="180">
        <v>296.57580000000002</v>
      </c>
      <c r="D83" s="180">
        <v>104.5574</v>
      </c>
      <c r="E83" s="181">
        <v>5.7961</v>
      </c>
      <c r="F83" s="181">
        <v>0.96879999999999999</v>
      </c>
      <c r="G83" s="181">
        <v>199.9605</v>
      </c>
      <c r="H83" s="182">
        <f t="shared" si="0"/>
        <v>9540.9687999999987</v>
      </c>
      <c r="I83" s="145">
        <v>8183.8940000000002</v>
      </c>
      <c r="J83" s="144">
        <v>317.428</v>
      </c>
      <c r="K83" s="145">
        <v>88.850200000000001</v>
      </c>
      <c r="L83" s="145">
        <v>120.9209</v>
      </c>
      <c r="M83" s="146">
        <v>8711.0931</v>
      </c>
      <c r="N83" s="144">
        <v>7730.1377000000002</v>
      </c>
      <c r="O83" s="145">
        <v>331.3424</v>
      </c>
      <c r="P83" s="145">
        <v>72.457800000000006</v>
      </c>
      <c r="Q83" s="146">
        <v>8133.9378999999999</v>
      </c>
      <c r="R83" s="144">
        <v>7649.1284999999998</v>
      </c>
      <c r="S83" s="145">
        <v>338.97649999999999</v>
      </c>
      <c r="T83" s="145">
        <v>76.222700000000003</v>
      </c>
      <c r="U83" s="146">
        <v>8064.3276999999998</v>
      </c>
      <c r="V83" s="144">
        <v>7649</v>
      </c>
      <c r="W83" s="145">
        <v>346</v>
      </c>
      <c r="X83" s="145">
        <v>77</v>
      </c>
      <c r="Y83" s="146">
        <v>8073</v>
      </c>
      <c r="Z83" s="144">
        <v>7783.4372000000003</v>
      </c>
      <c r="AA83" s="145">
        <v>350.73449999999997</v>
      </c>
      <c r="AB83" s="145">
        <v>82.925799999999995</v>
      </c>
      <c r="AC83" s="146">
        <v>8217.0974999999999</v>
      </c>
      <c r="AD83" s="144">
        <v>8044.8805000000002</v>
      </c>
      <c r="AE83" s="145">
        <v>390.4239</v>
      </c>
      <c r="AF83" s="145">
        <v>121.20350000000001</v>
      </c>
      <c r="AG83" s="146">
        <v>8556.5079000000005</v>
      </c>
      <c r="AH83" s="144">
        <v>8703.3721000000005</v>
      </c>
      <c r="AI83" s="145">
        <v>474.18459999999999</v>
      </c>
      <c r="AJ83" s="145">
        <v>129.2998</v>
      </c>
      <c r="AK83" s="146">
        <v>9306.8565000000017</v>
      </c>
      <c r="AL83" s="144">
        <v>8993.2216000000008</v>
      </c>
      <c r="AM83" s="145">
        <v>536.14880000000005</v>
      </c>
      <c r="AN83" s="145">
        <v>150.0789</v>
      </c>
      <c r="AO83" s="146">
        <v>9679.449300000002</v>
      </c>
      <c r="AP83" s="144">
        <v>8988.8845999999994</v>
      </c>
      <c r="AQ83" s="145">
        <v>550.93499999999995</v>
      </c>
      <c r="AR83" s="145">
        <v>211.47069999999999</v>
      </c>
      <c r="AS83" s="146">
        <v>9751.2902999999988</v>
      </c>
      <c r="AT83" s="144">
        <v>8731.6303000000007</v>
      </c>
      <c r="AU83" s="145">
        <v>519.44569999999999</v>
      </c>
      <c r="AV83" s="145">
        <v>332.71030000000002</v>
      </c>
      <c r="AW83" s="146">
        <v>9583.7863000000016</v>
      </c>
      <c r="AX83" s="144">
        <v>8655.4218000000001</v>
      </c>
      <c r="AY83" s="145">
        <v>504.24720000000002</v>
      </c>
      <c r="AZ83" s="145">
        <v>316.92320000000001</v>
      </c>
      <c r="BA83" s="146">
        <v>9476.5921999999991</v>
      </c>
      <c r="BB83" s="144">
        <v>8469.3567000000003</v>
      </c>
      <c r="BC83" s="145">
        <v>516.42960000000005</v>
      </c>
      <c r="BD83" s="145">
        <v>291.37580000000003</v>
      </c>
      <c r="BE83" s="146">
        <v>9277.1620999999996</v>
      </c>
      <c r="BF83" s="144">
        <v>8107.0550999999996</v>
      </c>
      <c r="BG83" s="145">
        <v>504.12349999999998</v>
      </c>
      <c r="BH83" s="145">
        <v>277.52640000000002</v>
      </c>
      <c r="BI83" s="146">
        <v>8888.7049999999999</v>
      </c>
      <c r="BJ83" s="144">
        <v>7821.7059827599442</v>
      </c>
      <c r="BK83" s="145">
        <v>522.68389996886253</v>
      </c>
      <c r="BL83" s="145">
        <v>250.38879982425715</v>
      </c>
      <c r="BM83" s="146">
        <v>8594.7786825530638</v>
      </c>
      <c r="BN83" s="144">
        <v>7471.6233716917923</v>
      </c>
      <c r="BO83" s="145">
        <v>541.13459952874109</v>
      </c>
      <c r="BP83" s="145">
        <v>268.73889957580832</v>
      </c>
      <c r="BQ83" s="146">
        <v>8281.4968707963417</v>
      </c>
      <c r="BR83" s="144">
        <v>7148.4509901930578</v>
      </c>
      <c r="BS83" s="145">
        <v>576.66040025989059</v>
      </c>
      <c r="BT83" s="145">
        <v>192.31119984190445</v>
      </c>
      <c r="BU83" s="146">
        <v>7917.4225902948529</v>
      </c>
      <c r="BV83" s="144">
        <v>6862.798290760722</v>
      </c>
      <c r="BW83" s="145">
        <v>565.61290002788155</v>
      </c>
      <c r="BX83" s="145">
        <v>177.5372995156722</v>
      </c>
      <c r="BY83" s="146">
        <v>7605.9484903042758</v>
      </c>
    </row>
    <row r="84" spans="1:77" ht="12.75" customHeight="1" x14ac:dyDescent="0.25">
      <c r="A84" s="149" t="s">
        <v>40</v>
      </c>
      <c r="B84" s="179">
        <v>0</v>
      </c>
      <c r="C84" s="180">
        <v>0</v>
      </c>
      <c r="D84" s="180">
        <v>0</v>
      </c>
      <c r="E84" s="181">
        <v>0</v>
      </c>
      <c r="F84" s="181">
        <v>0</v>
      </c>
      <c r="G84" s="181">
        <v>0</v>
      </c>
      <c r="H84" s="182">
        <f t="shared" si="0"/>
        <v>0</v>
      </c>
      <c r="I84" s="145">
        <v>0</v>
      </c>
      <c r="J84" s="144">
        <v>0</v>
      </c>
      <c r="K84" s="145">
        <v>0</v>
      </c>
      <c r="L84" s="145">
        <v>0</v>
      </c>
      <c r="M84" s="146">
        <v>0</v>
      </c>
      <c r="N84" s="144">
        <v>0</v>
      </c>
      <c r="O84" s="145">
        <v>0</v>
      </c>
      <c r="P84" s="145">
        <v>0</v>
      </c>
      <c r="Q84" s="146">
        <v>0</v>
      </c>
      <c r="R84" s="144">
        <v>0</v>
      </c>
      <c r="S84" s="145">
        <v>0</v>
      </c>
      <c r="T84" s="145">
        <v>0</v>
      </c>
      <c r="U84" s="146">
        <v>0</v>
      </c>
      <c r="V84" s="144">
        <v>0</v>
      </c>
      <c r="W84" s="145">
        <v>0</v>
      </c>
      <c r="X84" s="145">
        <v>0</v>
      </c>
      <c r="Y84" s="146">
        <v>0</v>
      </c>
      <c r="Z84" s="144">
        <v>0</v>
      </c>
      <c r="AA84" s="145">
        <v>0</v>
      </c>
      <c r="AB84" s="145">
        <v>0</v>
      </c>
      <c r="AC84" s="146">
        <v>0</v>
      </c>
      <c r="AD84" s="144">
        <v>0</v>
      </c>
      <c r="AE84" s="145">
        <v>0</v>
      </c>
      <c r="AF84" s="145">
        <v>0</v>
      </c>
      <c r="AG84" s="146">
        <v>0</v>
      </c>
      <c r="AH84" s="144">
        <v>0</v>
      </c>
      <c r="AI84" s="145">
        <v>0</v>
      </c>
      <c r="AJ84" s="145">
        <v>0</v>
      </c>
      <c r="AK84" s="146">
        <v>0</v>
      </c>
      <c r="AL84" s="144">
        <v>0</v>
      </c>
      <c r="AM84" s="145">
        <v>0</v>
      </c>
      <c r="AN84" s="145">
        <v>0</v>
      </c>
      <c r="AO84" s="146">
        <v>0</v>
      </c>
      <c r="AP84" s="144">
        <v>0</v>
      </c>
      <c r="AQ84" s="145">
        <v>0</v>
      </c>
      <c r="AR84" s="145">
        <v>0</v>
      </c>
      <c r="AS84" s="146">
        <v>0</v>
      </c>
      <c r="AT84" s="144">
        <v>122.0047</v>
      </c>
      <c r="AU84" s="145">
        <v>13.3848</v>
      </c>
      <c r="AV84" s="145">
        <v>56.7059</v>
      </c>
      <c r="AW84" s="146">
        <v>192.09539999999998</v>
      </c>
      <c r="AX84" s="144">
        <v>92.509900000000002</v>
      </c>
      <c r="AY84" s="145">
        <v>12.2468</v>
      </c>
      <c r="AZ84" s="145">
        <v>64.928100000000001</v>
      </c>
      <c r="BA84" s="146">
        <v>169.6848</v>
      </c>
      <c r="BB84" s="144">
        <v>148.93680000000001</v>
      </c>
      <c r="BC84" s="145">
        <v>10.5648</v>
      </c>
      <c r="BD84" s="145">
        <v>91.908000000000001</v>
      </c>
      <c r="BE84" s="146">
        <v>251.40960000000001</v>
      </c>
      <c r="BF84" s="144">
        <v>208.82239999999999</v>
      </c>
      <c r="BG84" s="145">
        <v>8.7954000000000008</v>
      </c>
      <c r="BH84" s="145">
        <v>116.3036</v>
      </c>
      <c r="BI84" s="146">
        <v>333.92140000000001</v>
      </c>
      <c r="BJ84" s="144">
        <v>206.19179965503281</v>
      </c>
      <c r="BK84" s="145">
        <v>9.3568999841809273</v>
      </c>
      <c r="BL84" s="145">
        <v>102.91200000559911</v>
      </c>
      <c r="BM84" s="146">
        <v>318.46069964481285</v>
      </c>
      <c r="BN84" s="144">
        <v>232.80349723075051</v>
      </c>
      <c r="BO84" s="145">
        <v>13.528599940240383</v>
      </c>
      <c r="BP84" s="145">
        <v>96.914199916063808</v>
      </c>
      <c r="BQ84" s="146">
        <v>343.2462970870547</v>
      </c>
      <c r="BR84" s="144">
        <v>188.64999959105626</v>
      </c>
      <c r="BS84" s="145">
        <v>9.4385999292135239</v>
      </c>
      <c r="BT84" s="145">
        <v>84.503200006176485</v>
      </c>
      <c r="BU84" s="146">
        <v>282.59179952644627</v>
      </c>
      <c r="BV84" s="144">
        <v>155.99819957651198</v>
      </c>
      <c r="BW84" s="145">
        <v>13.722099956125021</v>
      </c>
      <c r="BX84" s="145">
        <v>69.522199843486305</v>
      </c>
      <c r="BY84" s="146">
        <v>239.24249937612331</v>
      </c>
    </row>
    <row r="85" spans="1:77" s="155" customFormat="1" ht="12.75" customHeight="1" x14ac:dyDescent="0.25">
      <c r="A85" s="150" t="s">
        <v>41</v>
      </c>
      <c r="B85" s="183">
        <v>10229.4959</v>
      </c>
      <c r="C85" s="184">
        <v>346.37529999999998</v>
      </c>
      <c r="D85" s="184">
        <v>113.2161</v>
      </c>
      <c r="E85" s="185">
        <v>5.7961</v>
      </c>
      <c r="F85" s="185">
        <v>0.96879999999999999</v>
      </c>
      <c r="G85" s="185">
        <v>207.00129999999999</v>
      </c>
      <c r="H85" s="186">
        <f t="shared" si="0"/>
        <v>10902.853499999999</v>
      </c>
      <c r="I85" s="152">
        <v>9416.5319</v>
      </c>
      <c r="J85" s="151">
        <v>361.13850000000002</v>
      </c>
      <c r="K85" s="152">
        <v>98.380499999999998</v>
      </c>
      <c r="L85" s="152">
        <v>127.2634</v>
      </c>
      <c r="M85" s="154">
        <v>10003.3143</v>
      </c>
      <c r="N85" s="151">
        <v>8932.9472000000005</v>
      </c>
      <c r="O85" s="152">
        <v>371.46050000000002</v>
      </c>
      <c r="P85" s="152">
        <v>79.235399999999998</v>
      </c>
      <c r="Q85" s="154">
        <v>9383.6430999999993</v>
      </c>
      <c r="R85" s="151">
        <v>8844.0671000000002</v>
      </c>
      <c r="S85" s="152">
        <v>380.81450000000001</v>
      </c>
      <c r="T85" s="152">
        <v>84.581900000000005</v>
      </c>
      <c r="U85" s="154">
        <v>9309.4634999999998</v>
      </c>
      <c r="V85" s="151">
        <v>8855</v>
      </c>
      <c r="W85" s="152">
        <v>392</v>
      </c>
      <c r="X85" s="152">
        <v>83</v>
      </c>
      <c r="Y85" s="154">
        <v>9330</v>
      </c>
      <c r="Z85" s="151">
        <v>9115.2003000000004</v>
      </c>
      <c r="AA85" s="152">
        <v>407.20889999999997</v>
      </c>
      <c r="AB85" s="152">
        <v>91.389499999999998</v>
      </c>
      <c r="AC85" s="154">
        <v>9613.7986999999994</v>
      </c>
      <c r="AD85" s="151">
        <v>9675.9261000000006</v>
      </c>
      <c r="AE85" s="152">
        <v>443.17160000000001</v>
      </c>
      <c r="AF85" s="152">
        <v>137.14359999999999</v>
      </c>
      <c r="AG85" s="154">
        <v>10256.2413</v>
      </c>
      <c r="AH85" s="151">
        <v>10570.205300000001</v>
      </c>
      <c r="AI85" s="152">
        <v>547.95870000000002</v>
      </c>
      <c r="AJ85" s="152">
        <v>146.67359999999999</v>
      </c>
      <c r="AK85" s="154">
        <v>11264.837600000001</v>
      </c>
      <c r="AL85" s="151">
        <v>10939.339</v>
      </c>
      <c r="AM85" s="152">
        <v>615.31900000000007</v>
      </c>
      <c r="AN85" s="152">
        <v>164.0034</v>
      </c>
      <c r="AO85" s="154">
        <v>11718.661399999999</v>
      </c>
      <c r="AP85" s="151">
        <v>10906.2292</v>
      </c>
      <c r="AQ85" s="152">
        <v>638.86619999999994</v>
      </c>
      <c r="AR85" s="152">
        <v>225.9144</v>
      </c>
      <c r="AS85" s="154">
        <v>11771.0098</v>
      </c>
      <c r="AT85" s="151">
        <v>10790.9267</v>
      </c>
      <c r="AU85" s="152">
        <v>609.20710000000008</v>
      </c>
      <c r="AV85" s="152">
        <v>423.07089999999999</v>
      </c>
      <c r="AW85" s="154">
        <v>11823.2047</v>
      </c>
      <c r="AX85" s="151">
        <v>10707.504199999999</v>
      </c>
      <c r="AY85" s="152">
        <v>596.28370000000007</v>
      </c>
      <c r="AZ85" s="152">
        <v>420.50840000000005</v>
      </c>
      <c r="BA85" s="154">
        <v>11724.2963</v>
      </c>
      <c r="BB85" s="151">
        <v>10559.8863</v>
      </c>
      <c r="BC85" s="152">
        <v>589.40700000000004</v>
      </c>
      <c r="BD85" s="152">
        <v>425.51440000000002</v>
      </c>
      <c r="BE85" s="154">
        <v>11574.807699999999</v>
      </c>
      <c r="BF85" s="151">
        <v>10261.752699999999</v>
      </c>
      <c r="BG85" s="152">
        <v>572.33189999999991</v>
      </c>
      <c r="BH85" s="152">
        <v>439.19010000000003</v>
      </c>
      <c r="BI85" s="154">
        <v>11273.274699999998</v>
      </c>
      <c r="BJ85" s="151">
        <v>10001.871977777511</v>
      </c>
      <c r="BK85" s="152">
        <v>601.60169978067279</v>
      </c>
      <c r="BL85" s="152">
        <v>385.63909993038396</v>
      </c>
      <c r="BM85" s="154">
        <v>10989.112777488568</v>
      </c>
      <c r="BN85" s="151">
        <v>9631.0577199854888</v>
      </c>
      <c r="BO85" s="152">
        <v>618.71899922890589</v>
      </c>
      <c r="BP85" s="152">
        <v>395.20799921048456</v>
      </c>
      <c r="BQ85" s="154">
        <v>10644.984718424879</v>
      </c>
      <c r="BR85" s="151">
        <v>9280.0871880240738</v>
      </c>
      <c r="BS85" s="152">
        <v>637.17660023237113</v>
      </c>
      <c r="BT85" s="152">
        <v>290.50029991040356</v>
      </c>
      <c r="BU85" s="154">
        <v>10207.764088166849</v>
      </c>
      <c r="BV85" s="151">
        <v>8845.034888219554</v>
      </c>
      <c r="BW85" s="152">
        <v>630.43190000007598</v>
      </c>
      <c r="BX85" s="152">
        <v>264.94059936288249</v>
      </c>
      <c r="BY85" s="154">
        <v>9740.4073875825125</v>
      </c>
    </row>
    <row r="86" spans="1:77" s="155" customFormat="1" ht="12.75" customHeight="1" x14ac:dyDescent="0.25">
      <c r="A86" s="150" t="s">
        <v>42</v>
      </c>
      <c r="B86" s="192">
        <v>0</v>
      </c>
      <c r="C86" s="193">
        <v>0</v>
      </c>
      <c r="D86" s="193">
        <v>0</v>
      </c>
      <c r="E86" s="194">
        <v>0.75860000000000005</v>
      </c>
      <c r="F86" s="194">
        <f>0.324+0.6293</f>
        <v>0.95330000000000004</v>
      </c>
      <c r="G86" s="194">
        <f>752.346+13.36</f>
        <v>765.70600000000002</v>
      </c>
      <c r="H86" s="195">
        <f t="shared" si="0"/>
        <v>767.41790000000003</v>
      </c>
      <c r="I86" s="169">
        <v>0</v>
      </c>
      <c r="J86" s="168">
        <v>0</v>
      </c>
      <c r="K86" s="169">
        <v>0</v>
      </c>
      <c r="L86" s="169">
        <v>115.4573</v>
      </c>
      <c r="M86" s="171">
        <v>115.4573</v>
      </c>
      <c r="N86" s="168">
        <v>0</v>
      </c>
      <c r="O86" s="169">
        <v>0</v>
      </c>
      <c r="P86" s="169">
        <v>0</v>
      </c>
      <c r="Q86" s="171">
        <v>0</v>
      </c>
      <c r="R86" s="168">
        <v>0</v>
      </c>
      <c r="S86" s="169">
        <v>0</v>
      </c>
      <c r="T86" s="169">
        <v>0</v>
      </c>
      <c r="U86" s="171">
        <v>0</v>
      </c>
      <c r="V86" s="168">
        <v>0</v>
      </c>
      <c r="W86" s="169">
        <v>0</v>
      </c>
      <c r="X86" s="169">
        <v>0</v>
      </c>
      <c r="Y86" s="171">
        <v>0</v>
      </c>
      <c r="Z86" s="168">
        <v>0</v>
      </c>
      <c r="AA86" s="169">
        <v>0</v>
      </c>
      <c r="AB86" s="169">
        <v>0</v>
      </c>
      <c r="AC86" s="171">
        <v>0</v>
      </c>
      <c r="AD86" s="168">
        <v>0</v>
      </c>
      <c r="AE86" s="169">
        <v>0</v>
      </c>
      <c r="AF86" s="169">
        <v>0</v>
      </c>
      <c r="AG86" s="170">
        <v>0</v>
      </c>
      <c r="AH86" s="168">
        <v>0</v>
      </c>
      <c r="AI86" s="169">
        <v>0</v>
      </c>
      <c r="AJ86" s="169">
        <v>0</v>
      </c>
      <c r="AK86" s="171">
        <v>0</v>
      </c>
      <c r="AL86" s="168">
        <v>0</v>
      </c>
      <c r="AM86" s="169">
        <v>0</v>
      </c>
      <c r="AN86" s="169">
        <v>0</v>
      </c>
      <c r="AO86" s="171">
        <v>0</v>
      </c>
      <c r="AP86" s="168">
        <v>0</v>
      </c>
      <c r="AQ86" s="169">
        <v>0</v>
      </c>
      <c r="AR86" s="169">
        <v>0</v>
      </c>
      <c r="AS86" s="171">
        <v>0</v>
      </c>
      <c r="AT86" s="168">
        <v>0</v>
      </c>
      <c r="AU86" s="169">
        <v>0</v>
      </c>
      <c r="AV86" s="169">
        <v>0</v>
      </c>
      <c r="AW86" s="171">
        <v>0</v>
      </c>
      <c r="AX86" s="168">
        <v>0</v>
      </c>
      <c r="AY86" s="169">
        <v>0</v>
      </c>
      <c r="AZ86" s="169">
        <v>0</v>
      </c>
      <c r="BA86" s="171">
        <v>0</v>
      </c>
      <c r="BB86" s="168">
        <v>0</v>
      </c>
      <c r="BC86" s="169">
        <v>0</v>
      </c>
      <c r="BD86" s="169">
        <v>0</v>
      </c>
      <c r="BE86" s="171">
        <v>0</v>
      </c>
      <c r="BF86" s="168">
        <v>0</v>
      </c>
      <c r="BG86" s="169">
        <v>0</v>
      </c>
      <c r="BH86" s="169">
        <v>0</v>
      </c>
      <c r="BI86" s="171">
        <v>0</v>
      </c>
      <c r="BJ86" s="168">
        <v>0</v>
      </c>
      <c r="BK86" s="169">
        <v>0</v>
      </c>
      <c r="BL86" s="169">
        <v>0</v>
      </c>
      <c r="BM86" s="171">
        <v>0</v>
      </c>
      <c r="BN86" s="168">
        <v>0</v>
      </c>
      <c r="BO86" s="169">
        <v>0</v>
      </c>
      <c r="BP86" s="169">
        <v>0</v>
      </c>
      <c r="BQ86" s="171">
        <v>0</v>
      </c>
      <c r="BR86" s="168">
        <v>0</v>
      </c>
      <c r="BS86" s="169">
        <v>0</v>
      </c>
      <c r="BT86" s="169">
        <v>0</v>
      </c>
      <c r="BU86" s="171">
        <v>0</v>
      </c>
      <c r="BV86" s="168">
        <v>0</v>
      </c>
      <c r="BW86" s="169">
        <v>0</v>
      </c>
      <c r="BX86" s="169">
        <v>0</v>
      </c>
      <c r="BY86" s="171">
        <v>0</v>
      </c>
    </row>
    <row r="87" spans="1:77" s="155" customFormat="1" ht="12.75" customHeight="1" thickBot="1" x14ac:dyDescent="0.3">
      <c r="A87" s="172" t="s">
        <v>100</v>
      </c>
      <c r="B87" s="196">
        <v>179339.19190000001</v>
      </c>
      <c r="C87" s="197">
        <v>40419.870499999997</v>
      </c>
      <c r="D87" s="197">
        <v>33135.884599999998</v>
      </c>
      <c r="E87" s="198">
        <v>248.6378</v>
      </c>
      <c r="F87" s="198">
        <v>136.59110000000001</v>
      </c>
      <c r="G87" s="198">
        <v>15836</v>
      </c>
      <c r="H87" s="199">
        <f>SUM(B87:G87)</f>
        <v>269116.17589999997</v>
      </c>
      <c r="I87" s="174">
        <v>162977.9834</v>
      </c>
      <c r="J87" s="173">
        <v>49079.198900000003</v>
      </c>
      <c r="K87" s="174">
        <v>37186.4755</v>
      </c>
      <c r="L87" s="174">
        <v>7532.0201999999999</v>
      </c>
      <c r="M87" s="176">
        <v>256775.67799999999</v>
      </c>
      <c r="N87" s="173">
        <v>150807.53080000001</v>
      </c>
      <c r="O87" s="174">
        <v>54316.732499999998</v>
      </c>
      <c r="P87" s="174">
        <v>32652.9771</v>
      </c>
      <c r="Q87" s="176">
        <v>237777.24040000001</v>
      </c>
      <c r="R87" s="173">
        <v>141586.4497</v>
      </c>
      <c r="S87" s="174">
        <v>58622.590700000001</v>
      </c>
      <c r="T87" s="174">
        <v>32461.6633</v>
      </c>
      <c r="U87" s="176">
        <v>232670.70370000001</v>
      </c>
      <c r="V87" s="173">
        <v>136557</v>
      </c>
      <c r="W87" s="174">
        <v>58094</v>
      </c>
      <c r="X87" s="174">
        <v>32694</v>
      </c>
      <c r="Y87" s="176">
        <v>227346</v>
      </c>
      <c r="Z87" s="173">
        <v>134229.45130000002</v>
      </c>
      <c r="AA87" s="174">
        <v>58007.376999999993</v>
      </c>
      <c r="AB87" s="174">
        <v>29557.989599999994</v>
      </c>
      <c r="AC87" s="176">
        <v>221794.81790000002</v>
      </c>
      <c r="AD87" s="173">
        <v>135204.39189999999</v>
      </c>
      <c r="AE87" s="174">
        <v>58249.874499999998</v>
      </c>
      <c r="AF87" s="174">
        <v>27495.928100000001</v>
      </c>
      <c r="AG87" s="174">
        <v>220950.19449999998</v>
      </c>
      <c r="AH87" s="174">
        <v>137368.92050000001</v>
      </c>
      <c r="AI87" s="174">
        <v>58225.766199999998</v>
      </c>
      <c r="AJ87" s="174">
        <v>28074.829199999996</v>
      </c>
      <c r="AK87" s="176">
        <v>223669.51589999997</v>
      </c>
      <c r="AL87" s="173">
        <v>135757.6012</v>
      </c>
      <c r="AM87" s="174">
        <v>57660.902800000003</v>
      </c>
      <c r="AN87" s="174">
        <v>28856.587600000003</v>
      </c>
      <c r="AO87" s="176">
        <v>222275.09159999999</v>
      </c>
      <c r="AP87" s="173">
        <v>133257.83929999999</v>
      </c>
      <c r="AQ87" s="174">
        <v>57303.221400000009</v>
      </c>
      <c r="AR87" s="174">
        <v>29851.5563</v>
      </c>
      <c r="AS87" s="176">
        <v>220412.61699999994</v>
      </c>
      <c r="AT87" s="173">
        <v>123699.50889999999</v>
      </c>
      <c r="AU87" s="174">
        <v>53188.741799999996</v>
      </c>
      <c r="AV87" s="174">
        <v>42858.490100000003</v>
      </c>
      <c r="AW87" s="176">
        <v>219746.74079999994</v>
      </c>
      <c r="AX87" s="173">
        <v>120896.7755</v>
      </c>
      <c r="AY87" s="174">
        <v>52423.586399999993</v>
      </c>
      <c r="AZ87" s="174">
        <v>42117.018599999996</v>
      </c>
      <c r="BA87" s="176">
        <v>215437.38049999997</v>
      </c>
      <c r="BB87" s="173">
        <v>119160.7432</v>
      </c>
      <c r="BC87" s="174">
        <v>51276.743999999999</v>
      </c>
      <c r="BD87" s="174">
        <v>42689.060000000005</v>
      </c>
      <c r="BE87" s="176">
        <v>213126.54720000003</v>
      </c>
      <c r="BF87" s="173">
        <v>116265.66650000002</v>
      </c>
      <c r="BG87" s="174">
        <v>49305.768399999994</v>
      </c>
      <c r="BH87" s="174">
        <v>42318.118099999992</v>
      </c>
      <c r="BI87" s="176">
        <v>207889.55300000004</v>
      </c>
      <c r="BJ87" s="173">
        <v>112890.89132665801</v>
      </c>
      <c r="BK87" s="174">
        <v>47045.353899335962</v>
      </c>
      <c r="BL87" s="174">
        <v>43398.107596771632</v>
      </c>
      <c r="BM87" s="176">
        <v>203334.35282276562</v>
      </c>
      <c r="BN87" s="173">
        <v>110349.03695132348</v>
      </c>
      <c r="BO87" s="174">
        <v>46774.879018548883</v>
      </c>
      <c r="BP87" s="174">
        <v>42397.027582400427</v>
      </c>
      <c r="BQ87" s="176">
        <v>199520.94355227277</v>
      </c>
      <c r="BR87" s="173">
        <v>109317.91414752067</v>
      </c>
      <c r="BS87" s="174">
        <v>47738.823901706797</v>
      </c>
      <c r="BT87" s="174">
        <v>40055.668394139495</v>
      </c>
      <c r="BU87" s="176">
        <v>197112.40644336696</v>
      </c>
      <c r="BV87" s="173">
        <v>107646.49964863915</v>
      </c>
      <c r="BW87" s="174">
        <v>47640.312202310386</v>
      </c>
      <c r="BX87" s="174">
        <v>38491.571495567085</v>
      </c>
      <c r="BY87" s="176">
        <v>193778.38334651658</v>
      </c>
    </row>
    <row r="88" spans="1:77" ht="6" customHeight="1" x14ac:dyDescent="0.25"/>
    <row r="89" spans="1:77" ht="30.75" customHeight="1" x14ac:dyDescent="0.25">
      <c r="A89" s="200" t="s">
        <v>101</v>
      </c>
    </row>
    <row r="90" spans="1:77" ht="6.75" customHeight="1" x14ac:dyDescent="0.25"/>
    <row r="91" spans="1:77" ht="27" customHeight="1" x14ac:dyDescent="0.25">
      <c r="A91" s="201" t="s">
        <v>60</v>
      </c>
      <c r="B91" s="201"/>
      <c r="C91" s="201"/>
      <c r="D91" s="201"/>
      <c r="E91" s="201"/>
      <c r="F91" s="201"/>
      <c r="G91" s="201"/>
      <c r="H91" s="201"/>
      <c r="I91" s="201"/>
      <c r="J91" s="201"/>
      <c r="K91" s="201"/>
      <c r="L91" s="201"/>
      <c r="M91" s="201"/>
      <c r="N91" s="201"/>
      <c r="O91" s="201"/>
    </row>
    <row r="92" spans="1:77" ht="27" customHeight="1" x14ac:dyDescent="0.25">
      <c r="A92" s="201" t="s">
        <v>61</v>
      </c>
      <c r="B92" s="201"/>
      <c r="C92" s="201"/>
      <c r="D92" s="201"/>
      <c r="E92" s="201"/>
      <c r="F92" s="201"/>
      <c r="G92" s="201"/>
      <c r="H92" s="201"/>
      <c r="I92" s="201"/>
      <c r="J92" s="201"/>
      <c r="K92" s="201"/>
      <c r="L92" s="201"/>
      <c r="M92" s="201"/>
      <c r="N92" s="201"/>
      <c r="O92" s="201"/>
    </row>
  </sheetData>
  <mergeCells count="2">
    <mergeCell ref="A4:A5"/>
    <mergeCell ref="A47:A48"/>
  </mergeCells>
  <pageMargins left="0.70866141732283472" right="0.70866141732283472" top="0.35433070866141736" bottom="0.35433070866141736" header="0.31496062992125984" footer="0.31496062992125984"/>
  <pageSetup paperSize="5" scale="75" fitToWidth="0" fitToHeight="0" orientation="landscape" r:id="rId1"/>
  <headerFooter>
    <oddHeader>&amp;RFeuille B</oddHeader>
    <oddFooter>&amp;R&amp;G</oddFooter>
  </headerFooter>
  <rowBreaks count="1" manualBreakCount="1">
    <brk id="45" max="16383" man="1"/>
  </rowBreaks>
  <colBreaks count="4" manualBreakCount="4">
    <brk id="13" max="1048575" man="1"/>
    <brk id="21" max="1048575" man="1"/>
    <brk id="29" max="1048575" man="1"/>
    <brk id="37"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CD02A-180E-40EB-94DA-CEA1DE1A96A2}">
  <sheetPr>
    <pageSetUpPr fitToPage="1"/>
  </sheetPr>
  <dimension ref="A1:AB13"/>
  <sheetViews>
    <sheetView showGridLines="0" zoomScaleNormal="100" workbookViewId="0"/>
  </sheetViews>
  <sheetFormatPr baseColWidth="10" defaultRowHeight="15" x14ac:dyDescent="0.25"/>
  <cols>
    <col min="1" max="1" width="58.28515625" customWidth="1"/>
    <col min="2" max="2" width="13.5703125" customWidth="1"/>
    <col min="3" max="3" width="15.28515625" customWidth="1"/>
    <col min="4" max="4" width="13.85546875" customWidth="1"/>
    <col min="5" max="5" width="13.28515625" customWidth="1"/>
    <col min="6" max="6" width="14.28515625" customWidth="1"/>
    <col min="7" max="7" width="12.42578125" customWidth="1"/>
    <col min="8" max="8" width="13.28515625" customWidth="1"/>
    <col min="9" max="9" width="14.28515625" customWidth="1"/>
    <col min="10" max="10" width="13.7109375" customWidth="1"/>
    <col min="11" max="12" width="12.28515625" customWidth="1"/>
    <col min="13" max="13" width="10.140625" customWidth="1"/>
    <col min="14" max="14" width="11.28515625" customWidth="1"/>
    <col min="15" max="15" width="13.5703125" customWidth="1"/>
    <col min="16" max="16" width="11.85546875" customWidth="1"/>
    <col min="17" max="17" width="12" customWidth="1"/>
    <col min="18" max="18" width="13.42578125" customWidth="1"/>
    <col min="19" max="19" width="12" customWidth="1"/>
    <col min="20" max="20" width="13.28515625" customWidth="1"/>
    <col min="21" max="21" width="13.140625" customWidth="1"/>
    <col min="22" max="22" width="11.5703125" customWidth="1"/>
    <col min="23" max="23" width="13.85546875" customWidth="1"/>
    <col min="24" max="24" width="12.85546875" customWidth="1"/>
    <col min="25" max="25" width="12.7109375" customWidth="1"/>
  </cols>
  <sheetData>
    <row r="1" spans="1:28" ht="12" customHeight="1" thickBot="1" x14ac:dyDescent="0.3">
      <c r="A1" s="13"/>
      <c r="B1" s="13"/>
      <c r="C1" s="13"/>
      <c r="D1" s="13"/>
      <c r="E1" s="13"/>
      <c r="F1" s="13"/>
      <c r="G1" s="13"/>
      <c r="H1" s="13"/>
      <c r="I1" s="13"/>
      <c r="J1" s="13"/>
      <c r="K1" s="13"/>
      <c r="L1" s="13"/>
      <c r="M1" s="13"/>
      <c r="N1" s="13"/>
      <c r="O1" s="13"/>
      <c r="P1" s="13"/>
      <c r="Q1" s="13"/>
      <c r="R1" s="13"/>
      <c r="S1" s="13"/>
      <c r="T1" s="202"/>
      <c r="U1" s="202"/>
      <c r="V1" s="202"/>
    </row>
    <row r="2" spans="1:28" ht="66.599999999999994" customHeight="1" x14ac:dyDescent="0.25">
      <c r="A2" s="118" t="s">
        <v>102</v>
      </c>
      <c r="B2" s="130" t="s">
        <v>103</v>
      </c>
      <c r="C2" s="130" t="s">
        <v>104</v>
      </c>
      <c r="D2" s="130" t="s">
        <v>105</v>
      </c>
      <c r="E2" s="130" t="s">
        <v>106</v>
      </c>
      <c r="F2" s="130" t="s">
        <v>107</v>
      </c>
      <c r="G2" s="130" t="s">
        <v>108</v>
      </c>
      <c r="H2" s="130" t="s">
        <v>109</v>
      </c>
      <c r="I2" s="130" t="s">
        <v>110</v>
      </c>
      <c r="J2" s="130" t="s">
        <v>111</v>
      </c>
      <c r="K2" s="130" t="s">
        <v>112</v>
      </c>
      <c r="L2" s="130" t="s">
        <v>113</v>
      </c>
      <c r="M2" s="130" t="s">
        <v>114</v>
      </c>
      <c r="N2" s="130" t="s">
        <v>115</v>
      </c>
      <c r="O2" s="130" t="s">
        <v>116</v>
      </c>
      <c r="P2" s="130" t="s">
        <v>117</v>
      </c>
      <c r="Q2" s="130" t="s">
        <v>118</v>
      </c>
      <c r="R2" s="130" t="s">
        <v>119</v>
      </c>
      <c r="S2" s="130" t="s">
        <v>120</v>
      </c>
      <c r="T2" s="130" t="s">
        <v>121</v>
      </c>
      <c r="U2" s="130" t="s">
        <v>122</v>
      </c>
      <c r="V2" s="130" t="s">
        <v>123</v>
      </c>
      <c r="W2" s="130" t="s">
        <v>124</v>
      </c>
      <c r="X2" s="130" t="s">
        <v>125</v>
      </c>
      <c r="Y2" s="131" t="s">
        <v>126</v>
      </c>
      <c r="Z2" s="219" t="s">
        <v>134</v>
      </c>
      <c r="AA2" s="219" t="s">
        <v>135</v>
      </c>
      <c r="AB2" s="220" t="s">
        <v>280</v>
      </c>
    </row>
    <row r="3" spans="1:28" x14ac:dyDescent="0.25">
      <c r="A3" s="203" t="s">
        <v>127</v>
      </c>
      <c r="B3" s="204">
        <v>247579</v>
      </c>
      <c r="C3" s="204">
        <v>249698</v>
      </c>
      <c r="D3" s="204">
        <f>205547.7224-14.0448</f>
        <v>205533.6776</v>
      </c>
      <c r="E3" s="204">
        <v>23480</v>
      </c>
      <c r="F3" s="204">
        <v>23898</v>
      </c>
      <c r="G3" s="204">
        <f>15341.902+14.0448</f>
        <v>15355.9468</v>
      </c>
      <c r="H3" s="205">
        <v>250441</v>
      </c>
      <c r="I3" s="205">
        <v>252714</v>
      </c>
      <c r="J3" s="205">
        <v>202028.1151</v>
      </c>
      <c r="K3" s="205">
        <v>21792</v>
      </c>
      <c r="L3" s="205">
        <v>22478</v>
      </c>
      <c r="M3" s="205">
        <v>7001.8338999999996</v>
      </c>
      <c r="N3" s="206">
        <v>235161</v>
      </c>
      <c r="O3" s="206">
        <v>237802</v>
      </c>
      <c r="P3" s="206">
        <v>191949.6427</v>
      </c>
      <c r="Q3" s="206">
        <v>226133</v>
      </c>
      <c r="R3" s="206">
        <v>228702</v>
      </c>
      <c r="S3" s="206">
        <v>187645.91219999999</v>
      </c>
      <c r="T3" s="207">
        <v>221922</v>
      </c>
      <c r="U3" s="207">
        <v>224633</v>
      </c>
      <c r="V3" s="207">
        <v>182560</v>
      </c>
      <c r="W3" s="207">
        <v>215024</v>
      </c>
      <c r="X3" s="207">
        <v>219648</v>
      </c>
      <c r="Y3" s="208">
        <v>178282.81200000003</v>
      </c>
      <c r="Z3" s="207">
        <v>212497</v>
      </c>
      <c r="AA3" s="207">
        <v>216353</v>
      </c>
      <c r="AB3" s="208">
        <v>176420.8928</v>
      </c>
    </row>
    <row r="4" spans="1:28" x14ac:dyDescent="0.25">
      <c r="A4" s="203" t="s">
        <v>128</v>
      </c>
      <c r="B4" s="204">
        <v>42507</v>
      </c>
      <c r="C4" s="204">
        <v>42920</v>
      </c>
      <c r="D4" s="204">
        <v>35437.534399999997</v>
      </c>
      <c r="E4" s="204">
        <v>1046</v>
      </c>
      <c r="F4" s="204">
        <v>1082</v>
      </c>
      <c r="G4" s="204">
        <v>667.14660000000003</v>
      </c>
      <c r="H4" s="205">
        <v>42756</v>
      </c>
      <c r="I4" s="205">
        <v>43210</v>
      </c>
      <c r="J4" s="205">
        <v>35601.138299999999</v>
      </c>
      <c r="K4" s="205">
        <v>751</v>
      </c>
      <c r="L4" s="205">
        <v>773</v>
      </c>
      <c r="M4" s="205">
        <v>342.8492</v>
      </c>
      <c r="N4" s="206">
        <v>41626</v>
      </c>
      <c r="O4" s="206">
        <v>42264</v>
      </c>
      <c r="P4" s="206">
        <v>34491.065199999997</v>
      </c>
      <c r="Q4" s="206">
        <v>40275</v>
      </c>
      <c r="R4" s="206">
        <v>40783</v>
      </c>
      <c r="S4" s="206">
        <v>33810.561600000001</v>
      </c>
      <c r="T4" s="206">
        <v>39269</v>
      </c>
      <c r="U4" s="207">
        <v>39792</v>
      </c>
      <c r="V4" s="207">
        <v>33794</v>
      </c>
      <c r="W4" s="207">
        <v>39043</v>
      </c>
      <c r="X4" s="207">
        <v>39544</v>
      </c>
      <c r="Y4" s="208">
        <v>32863.269600000007</v>
      </c>
      <c r="Z4" s="207">
        <v>39742</v>
      </c>
      <c r="AA4" s="207">
        <v>40230</v>
      </c>
      <c r="AB4" s="208">
        <v>33663.337800000001</v>
      </c>
    </row>
    <row r="5" spans="1:28" x14ac:dyDescent="0.25">
      <c r="A5" s="203" t="s">
        <v>129</v>
      </c>
      <c r="B5" s="204">
        <v>4567</v>
      </c>
      <c r="C5" s="204">
        <v>4727</v>
      </c>
      <c r="D5" s="204">
        <v>3687.4292999999998</v>
      </c>
      <c r="E5" s="204">
        <v>166</v>
      </c>
      <c r="F5" s="204">
        <v>185</v>
      </c>
      <c r="G5" s="204">
        <v>110.02</v>
      </c>
      <c r="H5" s="205">
        <v>4520</v>
      </c>
      <c r="I5" s="205">
        <v>4653</v>
      </c>
      <c r="J5" s="205">
        <v>3563.6284999999998</v>
      </c>
      <c r="K5" s="205">
        <v>142</v>
      </c>
      <c r="L5" s="205">
        <v>152</v>
      </c>
      <c r="M5" s="205">
        <v>69.879599999999996</v>
      </c>
      <c r="N5" s="206">
        <v>4307</v>
      </c>
      <c r="O5" s="206">
        <v>4428</v>
      </c>
      <c r="P5" s="206">
        <v>3389.3040000000001</v>
      </c>
      <c r="Q5" s="206">
        <v>4179</v>
      </c>
      <c r="R5" s="206">
        <v>4310</v>
      </c>
      <c r="S5" s="206">
        <v>3230.652</v>
      </c>
      <c r="T5" s="206">
        <v>4177</v>
      </c>
      <c r="U5" s="206">
        <v>4323</v>
      </c>
      <c r="V5" s="206">
        <v>3109</v>
      </c>
      <c r="W5" s="207">
        <v>4149</v>
      </c>
      <c r="X5" s="207">
        <v>4269</v>
      </c>
      <c r="Y5" s="208">
        <v>3011.2729000000004</v>
      </c>
      <c r="Z5" s="207">
        <v>4078</v>
      </c>
      <c r="AA5" s="207">
        <v>4196</v>
      </c>
      <c r="AB5" s="208">
        <v>2898.3033</v>
      </c>
    </row>
    <row r="6" spans="1:28" x14ac:dyDescent="0.25">
      <c r="A6" s="203" t="s">
        <v>130</v>
      </c>
      <c r="B6" s="204">
        <v>10230</v>
      </c>
      <c r="C6" s="204">
        <v>10557</v>
      </c>
      <c r="D6" s="204">
        <v>8236.3057000000008</v>
      </c>
      <c r="E6" s="204">
        <v>147</v>
      </c>
      <c r="F6" s="204">
        <v>153</v>
      </c>
      <c r="G6" s="204">
        <v>88.319299999999998</v>
      </c>
      <c r="H6" s="205">
        <v>10338</v>
      </c>
      <c r="I6" s="205">
        <v>11332</v>
      </c>
      <c r="J6" s="205">
        <v>8050.7758999999996</v>
      </c>
      <c r="K6" s="205">
        <v>144</v>
      </c>
      <c r="L6" s="205">
        <v>151</v>
      </c>
      <c r="M6" s="205">
        <v>117.4575</v>
      </c>
      <c r="N6" s="206">
        <v>10069</v>
      </c>
      <c r="O6" s="206">
        <v>11244</v>
      </c>
      <c r="P6" s="206">
        <v>7947.2285000000002</v>
      </c>
      <c r="Q6" s="206">
        <v>10049</v>
      </c>
      <c r="R6" s="206">
        <v>11071</v>
      </c>
      <c r="S6" s="206">
        <v>7983.5779000000002</v>
      </c>
      <c r="T6" s="207">
        <v>9984</v>
      </c>
      <c r="U6" s="207">
        <v>10978</v>
      </c>
      <c r="V6" s="207">
        <v>7883</v>
      </c>
      <c r="W6" s="207">
        <v>9755</v>
      </c>
      <c r="X6" s="207">
        <v>10860</v>
      </c>
      <c r="Y6" s="208">
        <v>7637.4633999999996</v>
      </c>
      <c r="Z6" s="207">
        <v>10020</v>
      </c>
      <c r="AA6" s="207">
        <v>10906</v>
      </c>
      <c r="AB6" s="208">
        <v>7967.6606000000002</v>
      </c>
    </row>
    <row r="7" spans="1:28" ht="15.75" thickBot="1" x14ac:dyDescent="0.3">
      <c r="A7" s="209"/>
      <c r="B7" s="210">
        <v>304883</v>
      </c>
      <c r="C7" s="210">
        <v>307902</v>
      </c>
      <c r="D7" s="210">
        <v>252894.94699999999</v>
      </c>
      <c r="E7" s="210">
        <f>24819+20</f>
        <v>24839</v>
      </c>
      <c r="F7" s="210">
        <v>25318</v>
      </c>
      <c r="G7" s="210">
        <v>16221.3879</v>
      </c>
      <c r="H7" s="211">
        <v>308055</v>
      </c>
      <c r="I7" s="211">
        <v>311909</v>
      </c>
      <c r="J7" s="211">
        <v>249243.65779999999</v>
      </c>
      <c r="K7" s="211">
        <v>22829</v>
      </c>
      <c r="L7" s="211">
        <v>23554</v>
      </c>
      <c r="M7" s="211">
        <v>7532.0201999999999</v>
      </c>
      <c r="N7" s="212">
        <v>291163</v>
      </c>
      <c r="O7" s="212">
        <v>295738</v>
      </c>
      <c r="P7" s="212">
        <v>237777.24040000001</v>
      </c>
      <c r="Q7" s="212">
        <v>280636</v>
      </c>
      <c r="R7" s="212">
        <v>284866</v>
      </c>
      <c r="S7" s="212">
        <v>232670.70370000001</v>
      </c>
      <c r="T7" s="213">
        <v>275352</v>
      </c>
      <c r="U7" s="213">
        <v>279726</v>
      </c>
      <c r="V7" s="213">
        <v>227346</v>
      </c>
      <c r="W7" s="213">
        <v>267971</v>
      </c>
      <c r="X7" s="213">
        <v>274321</v>
      </c>
      <c r="Y7" s="214">
        <v>221794.81790000005</v>
      </c>
      <c r="Z7" s="213">
        <f t="shared" ref="Z7:AB7" si="0">SUM(Z3:Z6)</f>
        <v>266337</v>
      </c>
      <c r="AA7" s="213">
        <f t="shared" si="0"/>
        <v>271685</v>
      </c>
      <c r="AB7" s="214">
        <f t="shared" si="0"/>
        <v>220950.19450000001</v>
      </c>
    </row>
    <row r="9" spans="1:28" ht="38.25" x14ac:dyDescent="0.25">
      <c r="A9" s="215" t="s">
        <v>131</v>
      </c>
      <c r="B9" s="215"/>
      <c r="C9" s="215"/>
      <c r="D9" s="215"/>
      <c r="E9" s="215"/>
      <c r="F9" s="215"/>
      <c r="G9" s="215"/>
      <c r="H9" s="215"/>
      <c r="I9" s="215"/>
      <c r="J9" s="215"/>
      <c r="K9" s="215"/>
      <c r="L9" s="215"/>
      <c r="M9" s="215"/>
      <c r="N9" s="216"/>
      <c r="O9" s="216"/>
      <c r="P9" s="216"/>
    </row>
    <row r="10" spans="1:28" ht="64.5" x14ac:dyDescent="0.25">
      <c r="A10" s="217" t="s">
        <v>132</v>
      </c>
      <c r="B10" s="217"/>
      <c r="C10" s="217"/>
      <c r="D10" s="217"/>
      <c r="E10" s="217"/>
      <c r="F10" s="217"/>
      <c r="G10" s="217"/>
      <c r="H10" s="217"/>
      <c r="I10" s="217"/>
      <c r="J10" s="217"/>
      <c r="K10" s="217"/>
      <c r="L10" s="217"/>
      <c r="M10" s="217"/>
      <c r="N10" s="217"/>
      <c r="O10" s="217"/>
      <c r="P10" s="217"/>
      <c r="T10" s="218"/>
      <c r="U10" s="218"/>
      <c r="V10" s="218"/>
    </row>
    <row r="11" spans="1:28" x14ac:dyDescent="0.25">
      <c r="A11" s="218"/>
      <c r="B11" s="218"/>
      <c r="C11" s="218"/>
      <c r="D11" s="218"/>
      <c r="E11" s="218"/>
      <c r="F11" s="218"/>
      <c r="G11" s="218"/>
      <c r="H11" s="218"/>
      <c r="I11" s="218"/>
      <c r="J11" s="218"/>
      <c r="K11" s="218"/>
      <c r="L11" s="218"/>
      <c r="M11" s="218"/>
      <c r="N11" s="132"/>
      <c r="O11" s="132"/>
      <c r="P11" s="132"/>
      <c r="T11" s="132"/>
      <c r="U11" s="132"/>
      <c r="V11" s="132"/>
    </row>
    <row r="12" spans="1:28" ht="51" x14ac:dyDescent="0.25">
      <c r="A12" s="201" t="s">
        <v>133</v>
      </c>
      <c r="B12" s="201"/>
      <c r="C12" s="201"/>
      <c r="D12" s="201"/>
      <c r="E12" s="201"/>
      <c r="F12" s="201"/>
      <c r="G12" s="201"/>
      <c r="H12" s="201"/>
      <c r="I12" s="201"/>
      <c r="J12" s="201"/>
      <c r="K12" s="201"/>
      <c r="L12" s="201"/>
      <c r="M12" s="201"/>
      <c r="N12" s="201"/>
      <c r="O12" s="201"/>
      <c r="P12" s="201"/>
      <c r="T12" s="201"/>
      <c r="U12" s="201"/>
      <c r="V12" s="201"/>
    </row>
    <row r="13" spans="1:28" x14ac:dyDescent="0.25">
      <c r="A13" s="167"/>
      <c r="B13" s="167"/>
      <c r="C13" s="167"/>
      <c r="D13" s="167"/>
      <c r="E13" s="167"/>
      <c r="F13" s="167"/>
      <c r="G13" s="167"/>
      <c r="H13" s="167"/>
      <c r="I13" s="167"/>
      <c r="J13" s="167"/>
      <c r="K13" s="167"/>
      <c r="L13" s="167"/>
      <c r="M13" s="167"/>
    </row>
  </sheetData>
  <pageMargins left="0.15748031496062992" right="0.11811023622047245" top="0.74803149606299213" bottom="0.74803149606299213" header="0.31496062992125984" footer="0.31496062992125984"/>
  <pageSetup paperSize="5" scale="47" fitToHeight="0" orientation="landscape" r:id="rId1"/>
  <headerFooter>
    <oddHeader>&amp;R&amp;A</oddHead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79FBE-E791-4EB5-A26E-ACA6B59AD5E8}">
  <sheetPr>
    <pageSetUpPr autoPageBreaks="0"/>
  </sheetPr>
  <dimension ref="A1:BJ565"/>
  <sheetViews>
    <sheetView zoomScale="85" zoomScaleNormal="85" zoomScaleSheetLayoutView="100" workbookViewId="0"/>
  </sheetViews>
  <sheetFormatPr baseColWidth="10" defaultColWidth="11.42578125" defaultRowHeight="12.75" x14ac:dyDescent="0.25"/>
  <cols>
    <col min="1" max="1" width="1.28515625" style="13" bestFit="1" customWidth="1"/>
    <col min="2" max="2" width="60.85546875" style="13" bestFit="1" customWidth="1"/>
    <col min="3" max="5" width="16.28515625" style="13" customWidth="1"/>
    <col min="6" max="23" width="16.28515625" style="13" bestFit="1" customWidth="1"/>
    <col min="24" max="35" width="16.28515625" style="13" customWidth="1"/>
    <col min="36" max="36" width="1.28515625" style="13" customWidth="1"/>
    <col min="37" max="37" width="1.140625" style="13" customWidth="1"/>
    <col min="38" max="38" width="1.7109375" style="13" customWidth="1"/>
    <col min="39" max="16384" width="11.42578125" style="13"/>
  </cols>
  <sheetData>
    <row r="1" spans="1:62" ht="13.5" thickBot="1" x14ac:dyDescent="0.3">
      <c r="C1" s="202" t="s">
        <v>136</v>
      </c>
      <c r="D1" s="202" t="s">
        <v>136</v>
      </c>
      <c r="E1" s="202" t="s">
        <v>136</v>
      </c>
      <c r="F1" s="202" t="s">
        <v>136</v>
      </c>
      <c r="G1" s="202" t="s">
        <v>136</v>
      </c>
      <c r="H1" s="202" t="s">
        <v>136</v>
      </c>
      <c r="I1" s="202" t="s">
        <v>136</v>
      </c>
      <c r="J1" s="202" t="s">
        <v>136</v>
      </c>
      <c r="K1" s="202" t="s">
        <v>136</v>
      </c>
      <c r="L1" s="202" t="s">
        <v>136</v>
      </c>
      <c r="M1" s="202" t="s">
        <v>136</v>
      </c>
      <c r="N1" s="202" t="s">
        <v>136</v>
      </c>
      <c r="O1" s="202" t="s">
        <v>136</v>
      </c>
      <c r="P1" s="202" t="s">
        <v>136</v>
      </c>
      <c r="Q1" s="202" t="s">
        <v>136</v>
      </c>
      <c r="R1" s="202" t="s">
        <v>136</v>
      </c>
      <c r="S1" s="202" t="s">
        <v>136</v>
      </c>
      <c r="T1" s="202" t="s">
        <v>136</v>
      </c>
      <c r="U1" s="202" t="s">
        <v>136</v>
      </c>
      <c r="V1" s="202" t="s">
        <v>136</v>
      </c>
      <c r="W1" s="202" t="s">
        <v>136</v>
      </c>
      <c r="X1" s="202"/>
      <c r="Y1" s="202"/>
      <c r="Z1" s="202"/>
      <c r="AA1" s="202"/>
      <c r="AB1" s="202"/>
      <c r="AC1" s="202"/>
      <c r="AD1" s="202"/>
      <c r="AE1" s="202"/>
      <c r="AF1" s="202"/>
      <c r="AG1" s="202"/>
      <c r="AH1" s="202"/>
      <c r="AI1" s="202"/>
      <c r="AJ1" s="202"/>
      <c r="AL1" s="222"/>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row>
    <row r="2" spans="1:62" s="232" customFormat="1" ht="64.5" thickBot="1" x14ac:dyDescent="0.25">
      <c r="A2" s="224"/>
      <c r="B2" s="225" t="s">
        <v>137</v>
      </c>
      <c r="C2" s="226" t="s">
        <v>138</v>
      </c>
      <c r="D2" s="227" t="s">
        <v>139</v>
      </c>
      <c r="E2" s="228" t="s">
        <v>140</v>
      </c>
      <c r="F2" s="226" t="s">
        <v>141</v>
      </c>
      <c r="G2" s="227" t="s">
        <v>142</v>
      </c>
      <c r="H2" s="228" t="s">
        <v>143</v>
      </c>
      <c r="I2" s="226" t="s">
        <v>144</v>
      </c>
      <c r="J2" s="227" t="s">
        <v>145</v>
      </c>
      <c r="K2" s="228" t="s">
        <v>146</v>
      </c>
      <c r="L2" s="226" t="s">
        <v>147</v>
      </c>
      <c r="M2" s="227" t="s">
        <v>148</v>
      </c>
      <c r="N2" s="228" t="s">
        <v>149</v>
      </c>
      <c r="O2" s="226" t="s">
        <v>150</v>
      </c>
      <c r="P2" s="227" t="s">
        <v>151</v>
      </c>
      <c r="Q2" s="228" t="s">
        <v>152</v>
      </c>
      <c r="R2" s="226" t="s">
        <v>153</v>
      </c>
      <c r="S2" s="227" t="s">
        <v>154</v>
      </c>
      <c r="T2" s="229" t="s">
        <v>155</v>
      </c>
      <c r="U2" s="226" t="s">
        <v>156</v>
      </c>
      <c r="V2" s="227" t="s">
        <v>157</v>
      </c>
      <c r="W2" s="228" t="s">
        <v>158</v>
      </c>
      <c r="X2" s="226" t="s">
        <v>183</v>
      </c>
      <c r="Y2" s="227" t="s">
        <v>185</v>
      </c>
      <c r="Z2" s="228" t="s">
        <v>184</v>
      </c>
      <c r="AA2" s="226" t="s">
        <v>187</v>
      </c>
      <c r="AB2" s="227" t="s">
        <v>186</v>
      </c>
      <c r="AC2" s="228" t="s">
        <v>188</v>
      </c>
      <c r="AD2" s="226" t="s">
        <v>189</v>
      </c>
      <c r="AE2" s="227" t="s">
        <v>190</v>
      </c>
      <c r="AF2" s="228" t="s">
        <v>191</v>
      </c>
      <c r="AG2" s="226" t="s">
        <v>192</v>
      </c>
      <c r="AH2" s="227" t="s">
        <v>193</v>
      </c>
      <c r="AI2" s="228" t="s">
        <v>194</v>
      </c>
      <c r="AJ2" s="224"/>
      <c r="AK2" s="224"/>
      <c r="AL2" s="230"/>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row>
    <row r="3" spans="1:62" s="67" customFormat="1" ht="12.75" customHeight="1" x14ac:dyDescent="0.2">
      <c r="B3" s="233" t="s">
        <v>159</v>
      </c>
      <c r="C3" s="234">
        <v>61662</v>
      </c>
      <c r="D3" s="235">
        <v>62591</v>
      </c>
      <c r="E3" s="236">
        <v>51595.012699999999</v>
      </c>
      <c r="F3" s="234">
        <v>62223</v>
      </c>
      <c r="G3" s="235">
        <v>63157</v>
      </c>
      <c r="H3" s="236">
        <v>51733.131200000003</v>
      </c>
      <c r="I3" s="234">
        <v>62145</v>
      </c>
      <c r="J3" s="235">
        <v>63390</v>
      </c>
      <c r="K3" s="236">
        <v>51643.055200000003</v>
      </c>
      <c r="L3" s="234">
        <v>65008</v>
      </c>
      <c r="M3" s="235">
        <v>66310</v>
      </c>
      <c r="N3" s="236">
        <v>54139.218200000003</v>
      </c>
      <c r="O3" s="234">
        <v>68333</v>
      </c>
      <c r="P3" s="235">
        <v>69698</v>
      </c>
      <c r="Q3" s="236">
        <v>56935.217600000004</v>
      </c>
      <c r="R3" s="234">
        <v>67739</v>
      </c>
      <c r="S3" s="235">
        <v>69162</v>
      </c>
      <c r="T3" s="236">
        <v>56621.616300000002</v>
      </c>
      <c r="U3" s="234">
        <v>66222</v>
      </c>
      <c r="V3" s="235">
        <v>67755</v>
      </c>
      <c r="W3" s="237">
        <v>54945.721700000002</v>
      </c>
      <c r="X3" s="234">
        <v>64873</v>
      </c>
      <c r="Y3" s="235">
        <v>66603</v>
      </c>
      <c r="Z3" s="237">
        <v>53694.591821173075</v>
      </c>
      <c r="AA3" s="234">
        <v>63569</v>
      </c>
      <c r="AB3" s="235">
        <v>65826</v>
      </c>
      <c r="AC3" s="237">
        <v>52751.00143869067</v>
      </c>
      <c r="AD3" s="234">
        <v>62744</v>
      </c>
      <c r="AE3" s="235">
        <v>64989</v>
      </c>
      <c r="AF3" s="237">
        <v>52350.70424733375</v>
      </c>
      <c r="AG3" s="234">
        <v>62760</v>
      </c>
      <c r="AH3" s="235">
        <v>65198</v>
      </c>
      <c r="AI3" s="237">
        <v>52074.707047180636</v>
      </c>
      <c r="AJ3" s="262"/>
      <c r="AL3" s="238"/>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row>
    <row r="4" spans="1:62" s="67" customFormat="1" x14ac:dyDescent="0.2">
      <c r="B4" s="240" t="s">
        <v>160</v>
      </c>
      <c r="C4" s="241">
        <v>6011</v>
      </c>
      <c r="D4" s="242">
        <v>6202</v>
      </c>
      <c r="E4" s="243">
        <v>5259.7457999999997</v>
      </c>
      <c r="F4" s="241">
        <v>6152</v>
      </c>
      <c r="G4" s="242">
        <v>6346</v>
      </c>
      <c r="H4" s="243">
        <v>5415.5896000000002</v>
      </c>
      <c r="I4" s="241">
        <v>6285</v>
      </c>
      <c r="J4" s="242">
        <v>6484</v>
      </c>
      <c r="K4" s="243">
        <v>5506.1800999999996</v>
      </c>
      <c r="L4" s="241">
        <v>6342</v>
      </c>
      <c r="M4" s="242">
        <v>6542</v>
      </c>
      <c r="N4" s="243">
        <v>5550.2021000000004</v>
      </c>
      <c r="O4" s="241">
        <v>6812</v>
      </c>
      <c r="P4" s="242">
        <v>7017</v>
      </c>
      <c r="Q4" s="243">
        <v>5922.3410000000003</v>
      </c>
      <c r="R4" s="241">
        <v>6856</v>
      </c>
      <c r="S4" s="242">
        <v>7086</v>
      </c>
      <c r="T4" s="243">
        <v>6016.4993999999997</v>
      </c>
      <c r="U4" s="241">
        <v>6933</v>
      </c>
      <c r="V4" s="242">
        <v>7188</v>
      </c>
      <c r="W4" s="244">
        <v>6027.7727999999997</v>
      </c>
      <c r="X4" s="241">
        <v>6990</v>
      </c>
      <c r="Y4" s="242">
        <v>7294</v>
      </c>
      <c r="Z4" s="244">
        <v>6083.6399961033458</v>
      </c>
      <c r="AA4" s="241">
        <v>7012</v>
      </c>
      <c r="AB4" s="242">
        <v>7361</v>
      </c>
      <c r="AC4" s="244">
        <v>6126.7100664107784</v>
      </c>
      <c r="AD4" s="241">
        <v>7215</v>
      </c>
      <c r="AE4" s="242">
        <v>7635</v>
      </c>
      <c r="AF4" s="244">
        <v>6254.6684931092823</v>
      </c>
      <c r="AG4" s="241">
        <v>7383</v>
      </c>
      <c r="AH4" s="242">
        <v>7863</v>
      </c>
      <c r="AI4" s="244">
        <v>6458.0524966372686</v>
      </c>
      <c r="AJ4" s="262"/>
      <c r="AL4" s="238"/>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row>
    <row r="5" spans="1:62" s="67" customFormat="1" x14ac:dyDescent="0.2">
      <c r="B5" s="240" t="s">
        <v>161</v>
      </c>
      <c r="C5" s="241">
        <v>6255</v>
      </c>
      <c r="D5" s="242">
        <v>6387</v>
      </c>
      <c r="E5" s="243">
        <v>5310.0559000000003</v>
      </c>
      <c r="F5" s="241">
        <v>6401</v>
      </c>
      <c r="G5" s="242">
        <v>6541</v>
      </c>
      <c r="H5" s="243">
        <v>5378.2109</v>
      </c>
      <c r="I5" s="241">
        <v>6412</v>
      </c>
      <c r="J5" s="242">
        <v>6547</v>
      </c>
      <c r="K5" s="243">
        <v>5383.1527999999998</v>
      </c>
      <c r="L5" s="241">
        <v>6606</v>
      </c>
      <c r="M5" s="242">
        <v>6776</v>
      </c>
      <c r="N5" s="243">
        <v>5622.2735000000002</v>
      </c>
      <c r="O5" s="241">
        <v>6610</v>
      </c>
      <c r="P5" s="242">
        <v>6814</v>
      </c>
      <c r="Q5" s="243">
        <v>5516.2735000000002</v>
      </c>
      <c r="R5" s="241">
        <v>6428</v>
      </c>
      <c r="S5" s="242">
        <v>6694</v>
      </c>
      <c r="T5" s="243">
        <v>5355.9429</v>
      </c>
      <c r="U5" s="241">
        <v>6217</v>
      </c>
      <c r="V5" s="242">
        <v>6464</v>
      </c>
      <c r="W5" s="244">
        <v>5155.7654000000002</v>
      </c>
      <c r="X5" s="241">
        <v>6028</v>
      </c>
      <c r="Y5" s="242">
        <v>6338</v>
      </c>
      <c r="Z5" s="244">
        <v>4958.531396647275</v>
      </c>
      <c r="AA5" s="241">
        <v>5993</v>
      </c>
      <c r="AB5" s="242">
        <v>6324</v>
      </c>
      <c r="AC5" s="244">
        <v>4935.1135798027899</v>
      </c>
      <c r="AD5" s="241">
        <v>5820</v>
      </c>
      <c r="AE5" s="242">
        <v>6148</v>
      </c>
      <c r="AF5" s="244">
        <v>4818.9552941512666</v>
      </c>
      <c r="AG5" s="241">
        <v>5605</v>
      </c>
      <c r="AH5" s="242">
        <v>5997</v>
      </c>
      <c r="AI5" s="244">
        <v>4550.6557967716435</v>
      </c>
      <c r="AJ5" s="262"/>
      <c r="AL5" s="238"/>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row>
    <row r="6" spans="1:62" s="67" customFormat="1" x14ac:dyDescent="0.2">
      <c r="B6" s="240" t="s">
        <v>162</v>
      </c>
      <c r="C6" s="241">
        <v>8872</v>
      </c>
      <c r="D6" s="242">
        <v>9043</v>
      </c>
      <c r="E6" s="243">
        <v>7675.3094000000001</v>
      </c>
      <c r="F6" s="241">
        <v>8914</v>
      </c>
      <c r="G6" s="242">
        <v>9107</v>
      </c>
      <c r="H6" s="243">
        <v>7664.5052999999998</v>
      </c>
      <c r="I6" s="241">
        <v>8908</v>
      </c>
      <c r="J6" s="242">
        <v>9071</v>
      </c>
      <c r="K6" s="243">
        <v>7739.8567000000003</v>
      </c>
      <c r="L6" s="241">
        <v>8943</v>
      </c>
      <c r="M6" s="242">
        <v>9124</v>
      </c>
      <c r="N6" s="243">
        <v>7827.0074000000004</v>
      </c>
      <c r="O6" s="241">
        <v>8797</v>
      </c>
      <c r="P6" s="242">
        <v>9019</v>
      </c>
      <c r="Q6" s="243">
        <v>7666.5563000000002</v>
      </c>
      <c r="R6" s="241">
        <v>8863</v>
      </c>
      <c r="S6" s="242">
        <v>9090</v>
      </c>
      <c r="T6" s="243">
        <v>7636.9705000000004</v>
      </c>
      <c r="U6" s="241">
        <v>8745</v>
      </c>
      <c r="V6" s="242">
        <v>8978</v>
      </c>
      <c r="W6" s="244">
        <v>7484.2223999999997</v>
      </c>
      <c r="X6" s="241">
        <v>8632</v>
      </c>
      <c r="Y6" s="242">
        <v>8951</v>
      </c>
      <c r="Z6" s="244">
        <v>7352.6697910629809</v>
      </c>
      <c r="AA6" s="241">
        <v>8402</v>
      </c>
      <c r="AB6" s="242">
        <v>8755</v>
      </c>
      <c r="AC6" s="244">
        <v>7191.7324596912076</v>
      </c>
      <c r="AD6" s="241">
        <v>8515</v>
      </c>
      <c r="AE6" s="242">
        <v>8855</v>
      </c>
      <c r="AF6" s="244">
        <v>7297.8653961518721</v>
      </c>
      <c r="AG6" s="241">
        <v>8585</v>
      </c>
      <c r="AH6" s="242">
        <v>9071</v>
      </c>
      <c r="AI6" s="244">
        <v>7215.0821949646925</v>
      </c>
      <c r="AJ6" s="262"/>
      <c r="AL6" s="238"/>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row>
    <row r="7" spans="1:62" s="67" customFormat="1" x14ac:dyDescent="0.2">
      <c r="B7" s="240" t="s">
        <v>163</v>
      </c>
      <c r="C7" s="241">
        <v>1222</v>
      </c>
      <c r="D7" s="242">
        <v>1266</v>
      </c>
      <c r="E7" s="243">
        <v>1020.6204</v>
      </c>
      <c r="F7" s="241">
        <v>1231</v>
      </c>
      <c r="G7" s="242">
        <v>1274</v>
      </c>
      <c r="H7" s="243">
        <v>1025.6333999999999</v>
      </c>
      <c r="I7" s="241">
        <v>1225</v>
      </c>
      <c r="J7" s="242">
        <v>1274</v>
      </c>
      <c r="K7" s="243">
        <v>1007.982</v>
      </c>
      <c r="L7" s="241">
        <v>1130</v>
      </c>
      <c r="M7" s="242">
        <v>1179</v>
      </c>
      <c r="N7" s="243">
        <v>943.57360000000006</v>
      </c>
      <c r="O7" s="241">
        <v>1084</v>
      </c>
      <c r="P7" s="242">
        <v>1141</v>
      </c>
      <c r="Q7" s="243">
        <v>917.18650000000002</v>
      </c>
      <c r="R7" s="241">
        <v>1091</v>
      </c>
      <c r="S7" s="242">
        <v>1148</v>
      </c>
      <c r="T7" s="243">
        <v>903.26890000000003</v>
      </c>
      <c r="U7" s="241">
        <v>1070</v>
      </c>
      <c r="V7" s="242">
        <v>1133</v>
      </c>
      <c r="W7" s="244">
        <v>867.89480000000003</v>
      </c>
      <c r="X7" s="241">
        <v>1008</v>
      </c>
      <c r="Y7" s="242">
        <v>1085</v>
      </c>
      <c r="Z7" s="244">
        <v>819.58839963612263</v>
      </c>
      <c r="AA7" s="241">
        <v>980</v>
      </c>
      <c r="AB7" s="242">
        <v>1058</v>
      </c>
      <c r="AC7" s="244">
        <v>792.66989595638006</v>
      </c>
      <c r="AD7" s="241">
        <v>943</v>
      </c>
      <c r="AE7" s="242">
        <v>1014</v>
      </c>
      <c r="AF7" s="244">
        <v>755.50019940616767</v>
      </c>
      <c r="AG7" s="241">
        <v>867</v>
      </c>
      <c r="AH7" s="242">
        <v>931</v>
      </c>
      <c r="AI7" s="244">
        <v>720.76579956514615</v>
      </c>
      <c r="AJ7" s="262"/>
      <c r="AL7" s="238"/>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row>
    <row r="8" spans="1:62" s="67" customFormat="1" x14ac:dyDescent="0.2">
      <c r="B8" s="240" t="s">
        <v>164</v>
      </c>
      <c r="C8" s="241">
        <v>1451</v>
      </c>
      <c r="D8" s="242">
        <v>1495</v>
      </c>
      <c r="E8" s="243">
        <v>1168.0689</v>
      </c>
      <c r="F8" s="241">
        <v>1436</v>
      </c>
      <c r="G8" s="242">
        <v>1488</v>
      </c>
      <c r="H8" s="243">
        <v>1141.2926</v>
      </c>
      <c r="I8" s="241">
        <v>1402</v>
      </c>
      <c r="J8" s="242">
        <v>1458</v>
      </c>
      <c r="K8" s="243">
        <v>1130.9825000000001</v>
      </c>
      <c r="L8" s="241">
        <v>1467</v>
      </c>
      <c r="M8" s="242">
        <v>1523</v>
      </c>
      <c r="N8" s="243">
        <v>1207.5133000000001</v>
      </c>
      <c r="O8" s="241">
        <v>1420</v>
      </c>
      <c r="P8" s="242">
        <v>1472</v>
      </c>
      <c r="Q8" s="243">
        <v>1165.1007</v>
      </c>
      <c r="R8" s="241">
        <v>1430</v>
      </c>
      <c r="S8" s="242">
        <v>1483</v>
      </c>
      <c r="T8" s="243">
        <v>1177.5559000000001</v>
      </c>
      <c r="U8" s="241">
        <v>1463</v>
      </c>
      <c r="V8" s="242">
        <v>1511</v>
      </c>
      <c r="W8" s="244">
        <v>1164.6080999999999</v>
      </c>
      <c r="X8" s="241">
        <v>1469</v>
      </c>
      <c r="Y8" s="242">
        <v>1534</v>
      </c>
      <c r="Z8" s="244">
        <v>1173.6862987147179</v>
      </c>
      <c r="AA8" s="241">
        <v>1435</v>
      </c>
      <c r="AB8" s="242">
        <v>1497</v>
      </c>
      <c r="AC8" s="244">
        <v>1167.4311961582644</v>
      </c>
      <c r="AD8" s="241">
        <v>1444</v>
      </c>
      <c r="AE8" s="242">
        <v>1502</v>
      </c>
      <c r="AF8" s="244">
        <v>1174.5234995622741</v>
      </c>
      <c r="AG8" s="241">
        <v>1426</v>
      </c>
      <c r="AH8" s="242">
        <v>1498</v>
      </c>
      <c r="AI8" s="244">
        <v>1150.1157993452507</v>
      </c>
      <c r="AJ8" s="262"/>
      <c r="AL8" s="238"/>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row>
    <row r="9" spans="1:62" s="67" customFormat="1" x14ac:dyDescent="0.2">
      <c r="B9" s="240" t="s">
        <v>165</v>
      </c>
      <c r="C9" s="241">
        <v>3529</v>
      </c>
      <c r="D9" s="242">
        <v>3747</v>
      </c>
      <c r="E9" s="243">
        <v>2895.6698000000001</v>
      </c>
      <c r="F9" s="241">
        <v>3531</v>
      </c>
      <c r="G9" s="242">
        <v>3761</v>
      </c>
      <c r="H9" s="243">
        <v>2903.8415</v>
      </c>
      <c r="I9" s="241">
        <v>3571</v>
      </c>
      <c r="J9" s="242">
        <v>3799</v>
      </c>
      <c r="K9" s="243">
        <v>2979.8748000000001</v>
      </c>
      <c r="L9" s="241">
        <v>3696</v>
      </c>
      <c r="M9" s="242">
        <v>3933</v>
      </c>
      <c r="N9" s="243">
        <v>3018.0655000000002</v>
      </c>
      <c r="O9" s="241">
        <v>3608</v>
      </c>
      <c r="P9" s="242">
        <v>3860</v>
      </c>
      <c r="Q9" s="243">
        <v>2977.2136999999998</v>
      </c>
      <c r="R9" s="241">
        <v>3844</v>
      </c>
      <c r="S9" s="242">
        <v>4124</v>
      </c>
      <c r="T9" s="243">
        <v>3206.0695999999998</v>
      </c>
      <c r="U9" s="241">
        <v>3820</v>
      </c>
      <c r="V9" s="242">
        <v>4186</v>
      </c>
      <c r="W9" s="244">
        <v>3155.0308</v>
      </c>
      <c r="X9" s="241">
        <v>3786</v>
      </c>
      <c r="Y9" s="242">
        <v>4166</v>
      </c>
      <c r="Z9" s="244">
        <v>3144.8598976912108</v>
      </c>
      <c r="AA9" s="241">
        <v>3760</v>
      </c>
      <c r="AB9" s="242">
        <v>4240</v>
      </c>
      <c r="AC9" s="244">
        <v>3145.0842907467886</v>
      </c>
      <c r="AD9" s="241">
        <v>3833</v>
      </c>
      <c r="AE9" s="242">
        <v>4287</v>
      </c>
      <c r="AF9" s="244">
        <v>3170.2224969821036</v>
      </c>
      <c r="AG9" s="241">
        <v>3872</v>
      </c>
      <c r="AH9" s="242">
        <v>4301</v>
      </c>
      <c r="AI9" s="244">
        <v>3146.0717958000532</v>
      </c>
      <c r="AJ9" s="262"/>
      <c r="AL9" s="238"/>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row>
    <row r="10" spans="1:62" s="67" customFormat="1" x14ac:dyDescent="0.2">
      <c r="B10" s="240" t="s">
        <v>166</v>
      </c>
      <c r="C10" s="241">
        <v>8606</v>
      </c>
      <c r="D10" s="242">
        <v>9359</v>
      </c>
      <c r="E10" s="243">
        <v>6751.47</v>
      </c>
      <c r="F10" s="241">
        <v>8543</v>
      </c>
      <c r="G10" s="242">
        <v>9331</v>
      </c>
      <c r="H10" s="243">
        <v>6673.04</v>
      </c>
      <c r="I10" s="241">
        <v>8418</v>
      </c>
      <c r="J10" s="242">
        <v>9188</v>
      </c>
      <c r="K10" s="243">
        <v>6661.4665000000005</v>
      </c>
      <c r="L10" s="241">
        <v>8424</v>
      </c>
      <c r="M10" s="242">
        <v>9535</v>
      </c>
      <c r="N10" s="243">
        <v>6736.0150000000003</v>
      </c>
      <c r="O10" s="241">
        <v>8335</v>
      </c>
      <c r="P10" s="242">
        <v>9407</v>
      </c>
      <c r="Q10" s="243">
        <v>6720.2317999999996</v>
      </c>
      <c r="R10" s="241">
        <v>8237</v>
      </c>
      <c r="S10" s="242">
        <v>9292</v>
      </c>
      <c r="T10" s="243">
        <v>6647.9992000000002</v>
      </c>
      <c r="U10" s="241">
        <v>8144</v>
      </c>
      <c r="V10" s="242">
        <v>9253</v>
      </c>
      <c r="W10" s="244">
        <v>6538.1518999999998</v>
      </c>
      <c r="X10" s="241">
        <v>8187</v>
      </c>
      <c r="Y10" s="242">
        <v>9429</v>
      </c>
      <c r="Z10" s="244">
        <v>6519.260099028259</v>
      </c>
      <c r="AA10" s="241">
        <v>8444</v>
      </c>
      <c r="AB10" s="242">
        <v>9703</v>
      </c>
      <c r="AC10" s="244">
        <v>6616.867951375978</v>
      </c>
      <c r="AD10" s="241">
        <v>8271</v>
      </c>
      <c r="AE10" s="242">
        <v>9271</v>
      </c>
      <c r="AF10" s="244">
        <v>6534.2908964424787</v>
      </c>
      <c r="AG10" s="241">
        <v>8279</v>
      </c>
      <c r="AH10" s="242">
        <v>9046</v>
      </c>
      <c r="AI10" s="244">
        <v>6339.2793958047405</v>
      </c>
      <c r="AJ10" s="262"/>
      <c r="AL10" s="238"/>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row>
    <row r="11" spans="1:62" s="67" customFormat="1" x14ac:dyDescent="0.2">
      <c r="B11" s="240" t="s">
        <v>167</v>
      </c>
      <c r="C11" s="241">
        <v>149343</v>
      </c>
      <c r="D11" s="242">
        <v>151445</v>
      </c>
      <c r="E11" s="243">
        <v>124633.5361</v>
      </c>
      <c r="F11" s="241">
        <v>148876</v>
      </c>
      <c r="G11" s="242">
        <v>151067</v>
      </c>
      <c r="H11" s="243">
        <v>123082.2968</v>
      </c>
      <c r="I11" s="241">
        <v>146137</v>
      </c>
      <c r="J11" s="242">
        <v>148481</v>
      </c>
      <c r="K11" s="243">
        <v>121100.9662</v>
      </c>
      <c r="L11" s="241">
        <v>139910</v>
      </c>
      <c r="M11" s="242">
        <v>142250</v>
      </c>
      <c r="N11" s="243">
        <v>117552.05650000001</v>
      </c>
      <c r="O11" s="241">
        <v>132796</v>
      </c>
      <c r="P11" s="242">
        <v>135249</v>
      </c>
      <c r="Q11" s="243">
        <v>110777.49770000001</v>
      </c>
      <c r="R11" s="241">
        <v>130217</v>
      </c>
      <c r="S11" s="242">
        <v>132778</v>
      </c>
      <c r="T11" s="243">
        <v>108969.8697</v>
      </c>
      <c r="U11" s="241">
        <v>127539</v>
      </c>
      <c r="V11" s="242">
        <v>130547</v>
      </c>
      <c r="W11" s="244">
        <v>106409.6997</v>
      </c>
      <c r="X11" s="241">
        <v>126349</v>
      </c>
      <c r="Y11" s="242">
        <v>130744</v>
      </c>
      <c r="Z11" s="244">
        <v>104184.2648310341</v>
      </c>
      <c r="AA11" s="241">
        <v>123829</v>
      </c>
      <c r="AB11" s="242">
        <v>130593</v>
      </c>
      <c r="AC11" s="244">
        <v>101762.65034497634</v>
      </c>
      <c r="AD11" s="241">
        <v>121024</v>
      </c>
      <c r="AE11" s="242">
        <v>128621</v>
      </c>
      <c r="AF11" s="244">
        <v>100079.89372867058</v>
      </c>
      <c r="AG11" s="241">
        <v>118475</v>
      </c>
      <c r="AH11" s="242">
        <v>126357</v>
      </c>
      <c r="AI11" s="244">
        <v>97755.146729261891</v>
      </c>
      <c r="AJ11" s="262"/>
      <c r="AL11" s="238"/>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row>
    <row r="12" spans="1:62" s="67" customFormat="1" x14ac:dyDescent="0.2">
      <c r="B12" s="240" t="s">
        <v>168</v>
      </c>
      <c r="C12" s="241">
        <v>3752</v>
      </c>
      <c r="D12" s="242">
        <v>3840</v>
      </c>
      <c r="E12" s="243">
        <v>2706.0837000000001</v>
      </c>
      <c r="F12" s="241">
        <v>3674</v>
      </c>
      <c r="G12" s="242">
        <v>3778</v>
      </c>
      <c r="H12" s="243">
        <v>2618.9191000000001</v>
      </c>
      <c r="I12" s="241">
        <v>3543</v>
      </c>
      <c r="J12" s="242">
        <v>3650</v>
      </c>
      <c r="K12" s="243">
        <v>2575.7370000000001</v>
      </c>
      <c r="L12" s="241">
        <v>3487</v>
      </c>
      <c r="M12" s="242">
        <v>3581</v>
      </c>
      <c r="N12" s="243">
        <v>2515.5816</v>
      </c>
      <c r="O12" s="241">
        <v>3627</v>
      </c>
      <c r="P12" s="242">
        <v>3724</v>
      </c>
      <c r="Q12" s="243">
        <v>2423.2195999999999</v>
      </c>
      <c r="R12" s="241">
        <v>3570</v>
      </c>
      <c r="S12" s="242">
        <v>3687</v>
      </c>
      <c r="T12" s="243">
        <v>2330.1392999999998</v>
      </c>
      <c r="U12" s="241">
        <v>3433</v>
      </c>
      <c r="V12" s="242">
        <v>3586</v>
      </c>
      <c r="W12" s="244">
        <v>2181.6669000000002</v>
      </c>
      <c r="X12" s="241">
        <v>3562</v>
      </c>
      <c r="Y12" s="242">
        <v>3695</v>
      </c>
      <c r="Z12" s="244">
        <v>2052.9096985723299</v>
      </c>
      <c r="AA12" s="241">
        <v>3395</v>
      </c>
      <c r="AB12" s="242">
        <v>3543</v>
      </c>
      <c r="AC12" s="244">
        <v>1943.454096163121</v>
      </c>
      <c r="AD12" s="241">
        <v>3173</v>
      </c>
      <c r="AE12" s="242">
        <v>3334</v>
      </c>
      <c r="AF12" s="244">
        <v>1801.7617999175418</v>
      </c>
      <c r="AG12" s="241">
        <v>2938</v>
      </c>
      <c r="AH12" s="242">
        <v>3115</v>
      </c>
      <c r="AI12" s="244">
        <v>1692.6154989340357</v>
      </c>
      <c r="AJ12" s="262"/>
      <c r="AL12" s="238"/>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row>
    <row r="13" spans="1:62" s="67" customFormat="1" x14ac:dyDescent="0.2">
      <c r="B13" s="240" t="s">
        <v>169</v>
      </c>
      <c r="C13" s="241">
        <v>13947</v>
      </c>
      <c r="D13" s="242">
        <v>14215</v>
      </c>
      <c r="E13" s="243">
        <v>11808.7929</v>
      </c>
      <c r="F13" s="241">
        <v>14070</v>
      </c>
      <c r="G13" s="242">
        <v>14307</v>
      </c>
      <c r="H13" s="243">
        <v>11907.804</v>
      </c>
      <c r="I13" s="241">
        <v>14184</v>
      </c>
      <c r="J13" s="242">
        <v>14418</v>
      </c>
      <c r="K13" s="243">
        <v>11998.169099999999</v>
      </c>
      <c r="L13" s="241">
        <v>14124</v>
      </c>
      <c r="M13" s="242">
        <v>14366</v>
      </c>
      <c r="N13" s="243">
        <v>11939.756799999999</v>
      </c>
      <c r="O13" s="241">
        <v>13954</v>
      </c>
      <c r="P13" s="242">
        <v>14233</v>
      </c>
      <c r="Q13" s="243">
        <v>11728.912700000001</v>
      </c>
      <c r="R13" s="241">
        <v>13726</v>
      </c>
      <c r="S13" s="242">
        <v>14005</v>
      </c>
      <c r="T13" s="243">
        <v>11645.367099999999</v>
      </c>
      <c r="U13" s="241">
        <v>13691</v>
      </c>
      <c r="V13" s="242">
        <v>13985</v>
      </c>
      <c r="W13" s="244">
        <v>11432.913</v>
      </c>
      <c r="X13" s="241">
        <v>13324</v>
      </c>
      <c r="Y13" s="242">
        <v>13684</v>
      </c>
      <c r="Z13" s="244">
        <v>10955.934493794266</v>
      </c>
      <c r="AA13" s="241">
        <v>13079</v>
      </c>
      <c r="AB13" s="242">
        <v>13494</v>
      </c>
      <c r="AC13" s="244">
        <v>10748.326553189327</v>
      </c>
      <c r="AD13" s="241">
        <v>12905</v>
      </c>
      <c r="AE13" s="242">
        <v>13306</v>
      </c>
      <c r="AF13" s="244">
        <v>10569.991395385528</v>
      </c>
      <c r="AG13" s="241">
        <v>12722</v>
      </c>
      <c r="AH13" s="242">
        <v>13227</v>
      </c>
      <c r="AI13" s="244">
        <v>10479.73419404681</v>
      </c>
      <c r="AJ13" s="262"/>
      <c r="AL13" s="238"/>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row>
    <row r="14" spans="1:62" s="67" customFormat="1" ht="13.5" thickBot="1" x14ac:dyDescent="0.25">
      <c r="B14" s="240" t="s">
        <v>170</v>
      </c>
      <c r="C14" s="245">
        <v>2952</v>
      </c>
      <c r="D14" s="246">
        <v>2991</v>
      </c>
      <c r="E14" s="247">
        <v>2845.1502999999998</v>
      </c>
      <c r="F14" s="245">
        <v>3076</v>
      </c>
      <c r="G14" s="246">
        <v>3144</v>
      </c>
      <c r="H14" s="247">
        <v>2730.8272000000002</v>
      </c>
      <c r="I14" s="245">
        <v>2913</v>
      </c>
      <c r="J14" s="246">
        <v>2960</v>
      </c>
      <c r="K14" s="247">
        <v>2685.1941000000002</v>
      </c>
      <c r="L14" s="245">
        <v>2869</v>
      </c>
      <c r="M14" s="246">
        <v>2925</v>
      </c>
      <c r="N14" s="247">
        <v>2695.4773</v>
      </c>
      <c r="O14" s="245">
        <v>2947</v>
      </c>
      <c r="P14" s="246">
        <v>3007</v>
      </c>
      <c r="Q14" s="247">
        <v>2687.6293999999998</v>
      </c>
      <c r="R14" s="245">
        <v>2863</v>
      </c>
      <c r="S14" s="246">
        <v>2916</v>
      </c>
      <c r="T14" s="247">
        <v>2615.2483999999999</v>
      </c>
      <c r="U14" s="245">
        <v>2760</v>
      </c>
      <c r="V14" s="246">
        <v>2823</v>
      </c>
      <c r="W14" s="248">
        <v>2526.1055000000001</v>
      </c>
      <c r="X14" s="245">
        <v>2672</v>
      </c>
      <c r="Y14" s="246">
        <v>2748</v>
      </c>
      <c r="Z14" s="248">
        <v>2394.4160993079422</v>
      </c>
      <c r="AA14" s="245">
        <v>2578</v>
      </c>
      <c r="AB14" s="246">
        <v>2668</v>
      </c>
      <c r="AC14" s="248">
        <v>2339.9016791116956</v>
      </c>
      <c r="AD14" s="245">
        <v>2561</v>
      </c>
      <c r="AE14" s="246">
        <v>2661</v>
      </c>
      <c r="AF14" s="248">
        <v>2304.0289962541647</v>
      </c>
      <c r="AG14" s="245">
        <v>2423</v>
      </c>
      <c r="AH14" s="246">
        <v>2519</v>
      </c>
      <c r="AI14" s="248">
        <v>2196.1565982044704</v>
      </c>
      <c r="AJ14" s="262"/>
      <c r="AL14" s="238"/>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row>
    <row r="15" spans="1:62" s="67" customFormat="1" ht="14.25" thickTop="1" thickBot="1" x14ac:dyDescent="0.25">
      <c r="B15" s="249" t="s">
        <v>171</v>
      </c>
      <c r="C15" s="250">
        <f t="shared" ref="C15:E15" si="0">SUM(C3:C14)</f>
        <v>267602</v>
      </c>
      <c r="D15" s="251">
        <f t="shared" si="0"/>
        <v>272581</v>
      </c>
      <c r="E15" s="252">
        <f t="shared" si="0"/>
        <v>223669.5159</v>
      </c>
      <c r="F15" s="250">
        <f t="shared" ref="F15:W15" si="1">SUM(F3:F14)</f>
        <v>268127</v>
      </c>
      <c r="G15" s="251">
        <f t="shared" si="1"/>
        <v>273301</v>
      </c>
      <c r="H15" s="252">
        <f t="shared" si="1"/>
        <v>222275.09159999999</v>
      </c>
      <c r="I15" s="250">
        <f t="shared" si="1"/>
        <v>265143</v>
      </c>
      <c r="J15" s="251">
        <f t="shared" si="1"/>
        <v>270720</v>
      </c>
      <c r="K15" s="252">
        <f t="shared" si="1"/>
        <v>220412.61699999997</v>
      </c>
      <c r="L15" s="250">
        <f t="shared" si="1"/>
        <v>262006</v>
      </c>
      <c r="M15" s="251">
        <f t="shared" si="1"/>
        <v>268044</v>
      </c>
      <c r="N15" s="252">
        <f t="shared" si="1"/>
        <v>219746.74080000003</v>
      </c>
      <c r="O15" s="250">
        <f t="shared" si="1"/>
        <v>258323</v>
      </c>
      <c r="P15" s="251">
        <f t="shared" si="1"/>
        <v>264641</v>
      </c>
      <c r="Q15" s="252">
        <f t="shared" si="1"/>
        <v>215437.3805</v>
      </c>
      <c r="R15" s="250">
        <f t="shared" si="1"/>
        <v>254864</v>
      </c>
      <c r="S15" s="251">
        <f t="shared" si="1"/>
        <v>261465</v>
      </c>
      <c r="T15" s="252">
        <f t="shared" si="1"/>
        <v>213126.54720000003</v>
      </c>
      <c r="U15" s="250">
        <f t="shared" si="1"/>
        <v>250037</v>
      </c>
      <c r="V15" s="251">
        <f>SUM(V3:V14)</f>
        <v>257409</v>
      </c>
      <c r="W15" s="252">
        <f t="shared" si="1"/>
        <v>207889.55300000001</v>
      </c>
      <c r="X15" s="250">
        <v>246880</v>
      </c>
      <c r="Y15" s="251">
        <v>256271</v>
      </c>
      <c r="Z15" s="252">
        <v>203334.35282276559</v>
      </c>
      <c r="AA15" s="250">
        <v>242476</v>
      </c>
      <c r="AB15" s="251">
        <v>255062</v>
      </c>
      <c r="AC15" s="252">
        <v>199520.94355227333</v>
      </c>
      <c r="AD15" s="250">
        <v>238448</v>
      </c>
      <c r="AE15" s="251">
        <v>251623</v>
      </c>
      <c r="AF15" s="252">
        <v>197112.40644336704</v>
      </c>
      <c r="AG15" s="250">
        <v>235335</v>
      </c>
      <c r="AH15" s="251">
        <v>249123</v>
      </c>
      <c r="AI15" s="252">
        <v>193778.38334651664</v>
      </c>
      <c r="AJ15" s="263"/>
      <c r="AL15" s="238"/>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row>
    <row r="16" spans="1:62" ht="192" thickBot="1" x14ac:dyDescent="0.3">
      <c r="A16" s="221" t="s">
        <v>172</v>
      </c>
      <c r="B16" s="221"/>
      <c r="C16" s="305"/>
      <c r="D16" s="306"/>
      <c r="E16" s="307"/>
      <c r="F16" s="305"/>
      <c r="G16" s="306"/>
      <c r="H16" s="307"/>
      <c r="I16" s="313" t="s">
        <v>173</v>
      </c>
      <c r="J16" s="314"/>
      <c r="K16" s="315"/>
      <c r="L16" s="313" t="s">
        <v>174</v>
      </c>
      <c r="M16" s="314"/>
      <c r="N16" s="315"/>
      <c r="O16" s="313" t="s">
        <v>175</v>
      </c>
      <c r="P16" s="314"/>
      <c r="Q16" s="315"/>
      <c r="R16" s="313" t="s">
        <v>176</v>
      </c>
      <c r="S16" s="314"/>
      <c r="T16" s="314"/>
      <c r="U16" s="305"/>
      <c r="V16" s="306"/>
      <c r="W16" s="307"/>
      <c r="X16" s="305"/>
      <c r="Y16" s="306"/>
      <c r="Z16" s="307"/>
      <c r="AA16" s="305"/>
      <c r="AB16" s="306"/>
      <c r="AC16" s="307"/>
      <c r="AD16" s="305"/>
      <c r="AE16" s="306"/>
      <c r="AF16" s="307"/>
      <c r="AG16" s="305"/>
      <c r="AH16" s="306"/>
      <c r="AI16" s="307"/>
      <c r="AJ16" s="264"/>
      <c r="AL16" s="222"/>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row>
    <row r="17" spans="1:62" x14ac:dyDescent="0.25">
      <c r="B17" s="253"/>
      <c r="C17" s="253"/>
      <c r="D17" s="253"/>
      <c r="E17" s="253"/>
      <c r="F17" s="254"/>
      <c r="G17" s="254"/>
      <c r="H17" s="254"/>
      <c r="I17" s="254"/>
      <c r="J17" s="254"/>
      <c r="K17" s="254"/>
      <c r="L17" s="254"/>
      <c r="M17" s="254"/>
      <c r="N17" s="254"/>
      <c r="O17" s="254"/>
      <c r="P17" s="254"/>
      <c r="Q17" s="254"/>
      <c r="R17" s="254"/>
      <c r="S17" s="254"/>
      <c r="T17" s="254"/>
      <c r="U17" s="255"/>
      <c r="V17" s="255"/>
      <c r="W17" s="255"/>
      <c r="X17" s="255"/>
      <c r="Y17" s="255"/>
      <c r="Z17" s="255"/>
      <c r="AA17" s="255"/>
      <c r="AB17" s="255"/>
      <c r="AC17" s="255"/>
      <c r="AD17" s="255"/>
      <c r="AE17" s="255"/>
      <c r="AF17" s="255"/>
      <c r="AG17" s="255"/>
      <c r="AH17" s="255"/>
      <c r="AI17" s="255"/>
      <c r="AJ17" s="255"/>
      <c r="AL17" s="222"/>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row>
    <row r="18" spans="1:62" ht="51" x14ac:dyDescent="0.25">
      <c r="A18" s="221" t="s">
        <v>177</v>
      </c>
      <c r="B18" s="308" t="s">
        <v>178</v>
      </c>
      <c r="C18" s="308"/>
      <c r="D18" s="308"/>
      <c r="E18" s="308"/>
      <c r="F18" s="309"/>
      <c r="G18" s="309"/>
      <c r="H18" s="309"/>
      <c r="I18" s="309"/>
      <c r="J18" s="309"/>
      <c r="K18" s="309"/>
      <c r="L18" s="309"/>
      <c r="M18" s="309"/>
      <c r="N18" s="309"/>
      <c r="O18" s="309"/>
      <c r="P18" s="309"/>
      <c r="Q18" s="309"/>
      <c r="R18" s="309"/>
      <c r="S18" s="309"/>
      <c r="T18" s="309"/>
      <c r="U18" s="309"/>
      <c r="V18" s="309"/>
      <c r="W18" s="309"/>
      <c r="X18" s="265"/>
      <c r="Y18" s="265"/>
      <c r="Z18" s="265"/>
      <c r="AA18" s="265"/>
      <c r="AB18" s="265"/>
      <c r="AC18" s="265"/>
      <c r="AD18" s="265"/>
      <c r="AE18" s="265"/>
      <c r="AF18" s="265"/>
      <c r="AG18" s="265"/>
      <c r="AH18" s="265"/>
      <c r="AI18" s="265"/>
      <c r="AJ18" s="265"/>
      <c r="AK18" s="256"/>
      <c r="AL18" s="222"/>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row>
    <row r="19" spans="1:62" ht="25.5" x14ac:dyDescent="0.25">
      <c r="A19" s="221" t="s">
        <v>179</v>
      </c>
      <c r="B19" s="310" t="s">
        <v>180</v>
      </c>
      <c r="C19" s="310"/>
      <c r="D19" s="310"/>
      <c r="E19" s="310"/>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222"/>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row>
    <row r="20" spans="1:62" ht="38.25" x14ac:dyDescent="0.25">
      <c r="A20" s="221" t="s">
        <v>181</v>
      </c>
      <c r="B20" s="312" t="s">
        <v>182</v>
      </c>
      <c r="C20" s="312"/>
      <c r="D20" s="312"/>
      <c r="E20" s="312"/>
      <c r="F20" s="312"/>
      <c r="G20" s="312"/>
      <c r="H20" s="312"/>
      <c r="I20" s="312"/>
      <c r="J20" s="312"/>
      <c r="K20" s="312"/>
      <c r="L20" s="312"/>
      <c r="M20" s="312"/>
      <c r="N20" s="312"/>
      <c r="O20" s="312"/>
      <c r="P20" s="312"/>
      <c r="Q20" s="312"/>
      <c r="R20" s="312"/>
      <c r="S20" s="312"/>
      <c r="T20" s="312"/>
      <c r="U20" s="312"/>
      <c r="V20" s="312"/>
      <c r="W20" s="312"/>
      <c r="X20" s="266"/>
      <c r="Y20" s="266"/>
      <c r="Z20" s="266"/>
      <c r="AA20" s="266"/>
      <c r="AB20" s="266"/>
      <c r="AC20" s="266"/>
      <c r="AD20" s="266"/>
      <c r="AE20" s="266"/>
      <c r="AF20" s="266"/>
      <c r="AG20" s="266"/>
      <c r="AH20" s="266"/>
      <c r="AI20" s="266"/>
      <c r="AJ20" s="266"/>
      <c r="AL20" s="222"/>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row>
    <row r="21" spans="1:62" x14ac:dyDescent="0.25">
      <c r="B21" s="253"/>
      <c r="C21" s="253"/>
      <c r="D21" s="253"/>
      <c r="E21" s="253"/>
      <c r="F21" s="254"/>
      <c r="G21" s="254"/>
      <c r="H21" s="254"/>
      <c r="I21" s="254"/>
      <c r="J21" s="254"/>
      <c r="K21" s="254"/>
      <c r="L21" s="254"/>
      <c r="M21" s="254"/>
      <c r="N21" s="254"/>
      <c r="O21" s="254"/>
      <c r="P21" s="254"/>
      <c r="Q21" s="254"/>
      <c r="R21" s="254"/>
      <c r="S21" s="254"/>
      <c r="T21" s="254"/>
      <c r="U21" s="255"/>
      <c r="V21" s="255"/>
      <c r="W21" s="255"/>
      <c r="X21" s="255"/>
      <c r="Y21" s="255"/>
      <c r="Z21" s="255"/>
      <c r="AA21" s="255"/>
      <c r="AB21" s="255"/>
      <c r="AC21" s="255"/>
      <c r="AD21" s="255"/>
      <c r="AE21" s="255"/>
      <c r="AF21" s="255"/>
      <c r="AG21" s="255"/>
      <c r="AH21" s="255"/>
      <c r="AI21" s="255"/>
      <c r="AJ21" s="255"/>
      <c r="AL21" s="222"/>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row>
    <row r="22" spans="1:62" s="67" customFormat="1" ht="8.25" customHeight="1" x14ac:dyDescent="0.25">
      <c r="A22" s="238"/>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38"/>
      <c r="AL22" s="238"/>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row>
    <row r="23" spans="1:62" x14ac:dyDescent="0.25">
      <c r="A23" s="223"/>
      <c r="B23" s="258"/>
      <c r="C23" s="258"/>
      <c r="D23" s="258"/>
      <c r="E23" s="258"/>
      <c r="F23" s="259"/>
      <c r="G23" s="259"/>
      <c r="H23" s="259"/>
      <c r="I23" s="259"/>
      <c r="J23" s="259"/>
      <c r="K23" s="259"/>
      <c r="L23" s="259"/>
      <c r="M23" s="259"/>
      <c r="N23" s="259"/>
      <c r="O23" s="259"/>
      <c r="P23" s="259"/>
      <c r="Q23" s="259"/>
      <c r="R23" s="259"/>
      <c r="S23" s="259"/>
      <c r="T23" s="259"/>
      <c r="U23" s="260"/>
      <c r="V23" s="260"/>
      <c r="W23" s="260"/>
      <c r="X23" s="260"/>
      <c r="Y23" s="260"/>
      <c r="Z23" s="260"/>
      <c r="AA23" s="260"/>
      <c r="AB23" s="260"/>
      <c r="AC23" s="260"/>
      <c r="AD23" s="260"/>
      <c r="AE23" s="260"/>
      <c r="AF23" s="260"/>
      <c r="AG23" s="260"/>
      <c r="AH23" s="260"/>
      <c r="AI23" s="260"/>
      <c r="AJ23" s="260"/>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row>
    <row r="24" spans="1:62" x14ac:dyDescent="0.25">
      <c r="A24" s="223"/>
      <c r="B24" s="258"/>
      <c r="C24" s="258"/>
      <c r="D24" s="258"/>
      <c r="E24" s="258"/>
      <c r="F24" s="259"/>
      <c r="G24" s="259"/>
      <c r="H24" s="259"/>
      <c r="I24" s="259"/>
      <c r="J24" s="259"/>
      <c r="K24" s="259"/>
      <c r="L24" s="259"/>
      <c r="M24" s="259"/>
      <c r="N24" s="259"/>
      <c r="O24" s="259"/>
      <c r="P24" s="259"/>
      <c r="Q24" s="259"/>
      <c r="R24" s="259"/>
      <c r="S24" s="259"/>
      <c r="T24" s="259"/>
      <c r="U24" s="260"/>
      <c r="V24" s="260"/>
      <c r="W24" s="260"/>
      <c r="X24" s="260"/>
      <c r="Y24" s="260"/>
      <c r="Z24" s="260"/>
      <c r="AA24" s="260"/>
      <c r="AB24" s="260"/>
      <c r="AC24" s="260"/>
      <c r="AD24" s="260"/>
      <c r="AE24" s="260"/>
      <c r="AF24" s="260"/>
      <c r="AG24" s="260"/>
      <c r="AH24" s="260"/>
      <c r="AI24" s="260"/>
      <c r="AJ24" s="260"/>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row>
    <row r="25" spans="1:62" x14ac:dyDescent="0.25">
      <c r="A25" s="223"/>
      <c r="B25" s="261"/>
      <c r="C25" s="261"/>
      <c r="D25" s="261"/>
      <c r="E25" s="261"/>
      <c r="F25" s="259"/>
      <c r="G25" s="259"/>
      <c r="H25" s="259"/>
      <c r="I25" s="259"/>
      <c r="J25" s="259"/>
      <c r="K25" s="259"/>
      <c r="L25" s="259"/>
      <c r="M25" s="259"/>
      <c r="N25" s="259"/>
      <c r="O25" s="259"/>
      <c r="P25" s="259"/>
      <c r="Q25" s="259"/>
      <c r="R25" s="259"/>
      <c r="S25" s="259"/>
      <c r="T25" s="259"/>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row>
    <row r="26" spans="1:62" x14ac:dyDescent="0.25">
      <c r="A26" s="223"/>
      <c r="B26" s="258"/>
      <c r="C26" s="258"/>
      <c r="D26" s="258"/>
      <c r="E26" s="258"/>
      <c r="F26" s="259"/>
      <c r="G26" s="259"/>
      <c r="H26" s="259"/>
      <c r="I26" s="259"/>
      <c r="J26" s="259"/>
      <c r="K26" s="259"/>
      <c r="L26" s="259"/>
      <c r="M26" s="259"/>
      <c r="N26" s="259"/>
      <c r="O26" s="259"/>
      <c r="P26" s="259"/>
      <c r="Q26" s="259"/>
      <c r="R26" s="259"/>
      <c r="S26" s="259"/>
      <c r="T26" s="259"/>
      <c r="U26" s="260"/>
      <c r="V26" s="260"/>
      <c r="W26" s="260"/>
      <c r="X26" s="260"/>
      <c r="Y26" s="260"/>
      <c r="Z26" s="260"/>
      <c r="AA26" s="260"/>
      <c r="AB26" s="260"/>
      <c r="AC26" s="260"/>
      <c r="AD26" s="260"/>
      <c r="AE26" s="260"/>
      <c r="AF26" s="260"/>
      <c r="AG26" s="260"/>
      <c r="AH26" s="260"/>
      <c r="AI26" s="260"/>
      <c r="AJ26" s="260"/>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row>
    <row r="27" spans="1:62" x14ac:dyDescent="0.25">
      <c r="A27" s="223"/>
      <c r="B27" s="258"/>
      <c r="C27" s="258"/>
      <c r="D27" s="258"/>
      <c r="E27" s="258"/>
      <c r="F27" s="259"/>
      <c r="G27" s="259"/>
      <c r="H27" s="259"/>
      <c r="I27" s="259"/>
      <c r="J27" s="259"/>
      <c r="K27" s="259"/>
      <c r="L27" s="259"/>
      <c r="M27" s="259"/>
      <c r="N27" s="259"/>
      <c r="O27" s="259"/>
      <c r="P27" s="259"/>
      <c r="Q27" s="259"/>
      <c r="R27" s="259"/>
      <c r="S27" s="259"/>
      <c r="T27" s="259"/>
      <c r="U27" s="260"/>
      <c r="V27" s="260"/>
      <c r="W27" s="260"/>
      <c r="X27" s="260"/>
      <c r="Y27" s="260"/>
      <c r="Z27" s="260"/>
      <c r="AA27" s="260"/>
      <c r="AB27" s="260"/>
      <c r="AC27" s="260"/>
      <c r="AD27" s="260"/>
      <c r="AE27" s="260"/>
      <c r="AF27" s="260"/>
      <c r="AG27" s="260"/>
      <c r="AH27" s="260"/>
      <c r="AI27" s="260"/>
      <c r="AJ27" s="260"/>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row>
    <row r="28" spans="1:62" x14ac:dyDescent="0.25">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row>
    <row r="29" spans="1:62" x14ac:dyDescent="0.25">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row>
    <row r="30" spans="1:62" x14ac:dyDescent="0.25">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row>
    <row r="31" spans="1:62" x14ac:dyDescent="0.25">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row>
    <row r="32" spans="1:62" x14ac:dyDescent="0.25">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row>
    <row r="33" spans="1:62" x14ac:dyDescent="0.25">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row>
    <row r="34" spans="1:62" x14ac:dyDescent="0.25">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row>
    <row r="35" spans="1:62" x14ac:dyDescent="0.25">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row>
    <row r="36" spans="1:62" x14ac:dyDescent="0.25">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row>
    <row r="37" spans="1:62" x14ac:dyDescent="0.25">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row>
    <row r="38" spans="1:62" x14ac:dyDescent="0.25">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row>
    <row r="39" spans="1:62" x14ac:dyDescent="0.25">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row>
    <row r="40" spans="1:62" x14ac:dyDescent="0.25">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row>
    <row r="41" spans="1:62" x14ac:dyDescent="0.25">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row>
    <row r="42" spans="1:62" x14ac:dyDescent="0.25">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row>
    <row r="43" spans="1:62" x14ac:dyDescent="0.25">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row>
    <row r="44" spans="1:62" x14ac:dyDescent="0.2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row>
    <row r="45" spans="1:62" x14ac:dyDescent="0.2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row>
    <row r="46" spans="1:62" x14ac:dyDescent="0.2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row>
    <row r="47" spans="1:62" x14ac:dyDescent="0.2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row>
    <row r="48" spans="1:62" x14ac:dyDescent="0.25">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row>
    <row r="49" spans="1:62" x14ac:dyDescent="0.25">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row>
    <row r="50" spans="1:62" x14ac:dyDescent="0.25">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row>
    <row r="51" spans="1:62" x14ac:dyDescent="0.25">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row>
    <row r="52" spans="1:62" x14ac:dyDescent="0.25">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row>
    <row r="53" spans="1:62" x14ac:dyDescent="0.25">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row>
    <row r="54" spans="1:62" x14ac:dyDescent="0.25">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row>
    <row r="55" spans="1:62" x14ac:dyDescent="0.2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row>
    <row r="56" spans="1:62" x14ac:dyDescent="0.25">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row>
    <row r="57" spans="1:62" x14ac:dyDescent="0.25">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row>
    <row r="58" spans="1:62" x14ac:dyDescent="0.25">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row>
    <row r="59" spans="1:62" x14ac:dyDescent="0.25">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row>
    <row r="60" spans="1:62" x14ac:dyDescent="0.25">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row>
    <row r="61" spans="1:62" x14ac:dyDescent="0.25">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row>
    <row r="62" spans="1:62" x14ac:dyDescent="0.25">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row>
    <row r="63" spans="1:62" x14ac:dyDescent="0.25">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row>
    <row r="64" spans="1:62" x14ac:dyDescent="0.2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row>
    <row r="65" spans="1:62" x14ac:dyDescent="0.25">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row>
    <row r="66" spans="1:62" x14ac:dyDescent="0.25">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row>
    <row r="67" spans="1:62" x14ac:dyDescent="0.25">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row>
    <row r="68" spans="1:62" x14ac:dyDescent="0.25">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row>
    <row r="69" spans="1:62" x14ac:dyDescent="0.25">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row>
    <row r="70" spans="1:62" x14ac:dyDescent="0.25">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row>
    <row r="71" spans="1:62" x14ac:dyDescent="0.25">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row>
    <row r="72" spans="1:62" x14ac:dyDescent="0.25">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row>
    <row r="73" spans="1:62" x14ac:dyDescent="0.25">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row>
    <row r="74" spans="1:62" x14ac:dyDescent="0.25">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row>
    <row r="75" spans="1:62" x14ac:dyDescent="0.25">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row>
    <row r="76" spans="1:62" x14ac:dyDescent="0.25">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row>
    <row r="77" spans="1:62" x14ac:dyDescent="0.25">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row>
    <row r="78" spans="1:62" x14ac:dyDescent="0.25">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row>
    <row r="79" spans="1:62" x14ac:dyDescent="0.25">
      <c r="A79" s="223"/>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row>
    <row r="80" spans="1:62" x14ac:dyDescent="0.25">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row>
    <row r="81" spans="1:62" x14ac:dyDescent="0.25">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row>
    <row r="82" spans="1:62" x14ac:dyDescent="0.25">
      <c r="A82" s="223"/>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row>
    <row r="83" spans="1:62" x14ac:dyDescent="0.25">
      <c r="A83" s="223"/>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row>
    <row r="84" spans="1:62" x14ac:dyDescent="0.25">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row>
    <row r="85" spans="1:62" x14ac:dyDescent="0.25">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row>
    <row r="86" spans="1:62" x14ac:dyDescent="0.25">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row>
    <row r="87" spans="1:62" x14ac:dyDescent="0.25">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row>
    <row r="88" spans="1:62" x14ac:dyDescent="0.25">
      <c r="A88" s="223"/>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row>
    <row r="89" spans="1:62" x14ac:dyDescent="0.25">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row>
    <row r="90" spans="1:62" x14ac:dyDescent="0.25">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row>
    <row r="91" spans="1:62" x14ac:dyDescent="0.25">
      <c r="A91" s="223"/>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row>
    <row r="92" spans="1:62" x14ac:dyDescent="0.25">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row>
    <row r="93" spans="1:62" x14ac:dyDescent="0.25">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row>
    <row r="94" spans="1:62" x14ac:dyDescent="0.25">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row>
    <row r="95" spans="1:62" x14ac:dyDescent="0.25">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223"/>
      <c r="BF95" s="223"/>
      <c r="BG95" s="223"/>
      <c r="BH95" s="223"/>
      <c r="BI95" s="223"/>
      <c r="BJ95" s="223"/>
    </row>
    <row r="96" spans="1:62" x14ac:dyDescent="0.25">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3"/>
      <c r="BJ96" s="223"/>
    </row>
    <row r="97" spans="1:62" x14ac:dyDescent="0.25">
      <c r="A97" s="223"/>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row>
    <row r="98" spans="1:62" x14ac:dyDescent="0.25">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row>
    <row r="99" spans="1:62" x14ac:dyDescent="0.25">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223"/>
      <c r="BI99" s="223"/>
      <c r="BJ99" s="223"/>
    </row>
    <row r="100" spans="1:62" x14ac:dyDescent="0.25">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223"/>
      <c r="BI100" s="223"/>
      <c r="BJ100" s="223"/>
    </row>
    <row r="101" spans="1:62" x14ac:dyDescent="0.25">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223"/>
      <c r="BC101" s="223"/>
      <c r="BD101" s="223"/>
      <c r="BE101" s="223"/>
      <c r="BF101" s="223"/>
      <c r="BG101" s="223"/>
      <c r="BH101" s="223"/>
      <c r="BI101" s="223"/>
      <c r="BJ101" s="223"/>
    </row>
    <row r="102" spans="1:62" x14ac:dyDescent="0.25">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row>
    <row r="103" spans="1:62" x14ac:dyDescent="0.25">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row>
    <row r="104" spans="1:62" x14ac:dyDescent="0.25">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row>
    <row r="105" spans="1:62" x14ac:dyDescent="0.2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row>
    <row r="106" spans="1:62" x14ac:dyDescent="0.2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row>
    <row r="107" spans="1:62" x14ac:dyDescent="0.25">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row>
    <row r="108" spans="1:62" x14ac:dyDescent="0.25">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row>
    <row r="109" spans="1:62" x14ac:dyDescent="0.25">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row>
    <row r="110" spans="1:62" x14ac:dyDescent="0.25">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row>
    <row r="111" spans="1:62" x14ac:dyDescent="0.25">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row>
    <row r="112" spans="1:62" x14ac:dyDescent="0.25">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row>
    <row r="113" spans="1:62" x14ac:dyDescent="0.25">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row>
    <row r="114" spans="1:62" x14ac:dyDescent="0.25">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row>
    <row r="115" spans="1:62" x14ac:dyDescent="0.25">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row>
    <row r="116" spans="1:62" x14ac:dyDescent="0.25">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row>
    <row r="117" spans="1:62" x14ac:dyDescent="0.25">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row>
    <row r="118" spans="1:62" x14ac:dyDescent="0.25">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row>
    <row r="119" spans="1:62" x14ac:dyDescent="0.25">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row>
    <row r="120" spans="1:62" x14ac:dyDescent="0.25">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row>
    <row r="121" spans="1:62" x14ac:dyDescent="0.25">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row>
    <row r="122" spans="1:62" x14ac:dyDescent="0.25">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row>
    <row r="123" spans="1:62" x14ac:dyDescent="0.25">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row>
    <row r="124" spans="1:62" x14ac:dyDescent="0.25">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row>
    <row r="125" spans="1:62" x14ac:dyDescent="0.25">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row>
    <row r="126" spans="1:62" x14ac:dyDescent="0.25">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row>
    <row r="127" spans="1:62" x14ac:dyDescent="0.25">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row>
    <row r="128" spans="1:62" x14ac:dyDescent="0.25">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row>
    <row r="129" spans="1:62" x14ac:dyDescent="0.25">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c r="BB129" s="223"/>
      <c r="BC129" s="223"/>
      <c r="BD129" s="223"/>
      <c r="BE129" s="223"/>
      <c r="BF129" s="223"/>
      <c r="BG129" s="223"/>
      <c r="BH129" s="223"/>
      <c r="BI129" s="223"/>
      <c r="BJ129" s="223"/>
    </row>
    <row r="130" spans="1:62" x14ac:dyDescent="0.25">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c r="BB130" s="223"/>
      <c r="BC130" s="223"/>
      <c r="BD130" s="223"/>
      <c r="BE130" s="223"/>
      <c r="BF130" s="223"/>
      <c r="BG130" s="223"/>
      <c r="BH130" s="223"/>
      <c r="BI130" s="223"/>
      <c r="BJ130" s="223"/>
    </row>
    <row r="131" spans="1:62" x14ac:dyDescent="0.25">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c r="BB131" s="223"/>
      <c r="BC131" s="223"/>
      <c r="BD131" s="223"/>
      <c r="BE131" s="223"/>
      <c r="BF131" s="223"/>
      <c r="BG131" s="223"/>
      <c r="BH131" s="223"/>
      <c r="BI131" s="223"/>
      <c r="BJ131" s="223"/>
    </row>
    <row r="132" spans="1:62" x14ac:dyDescent="0.25">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c r="BB132" s="223"/>
      <c r="BC132" s="223"/>
      <c r="BD132" s="223"/>
      <c r="BE132" s="223"/>
      <c r="BF132" s="223"/>
      <c r="BG132" s="223"/>
      <c r="BH132" s="223"/>
      <c r="BI132" s="223"/>
      <c r="BJ132" s="223"/>
    </row>
    <row r="133" spans="1:62" x14ac:dyDescent="0.25">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row>
    <row r="134" spans="1:62" x14ac:dyDescent="0.25">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c r="BB134" s="223"/>
      <c r="BC134" s="223"/>
      <c r="BD134" s="223"/>
      <c r="BE134" s="223"/>
      <c r="BF134" s="223"/>
      <c r="BG134" s="223"/>
      <c r="BH134" s="223"/>
      <c r="BI134" s="223"/>
      <c r="BJ134" s="223"/>
    </row>
    <row r="135" spans="1:62" x14ac:dyDescent="0.25">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row>
    <row r="136" spans="1:62" x14ac:dyDescent="0.25">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row>
    <row r="137" spans="1:62" x14ac:dyDescent="0.25">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row>
    <row r="138" spans="1:62" x14ac:dyDescent="0.25">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3"/>
      <c r="BI138" s="223"/>
      <c r="BJ138" s="223"/>
    </row>
    <row r="139" spans="1:62" x14ac:dyDescent="0.25">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c r="BB139" s="223"/>
      <c r="BC139" s="223"/>
      <c r="BD139" s="223"/>
      <c r="BE139" s="223"/>
      <c r="BF139" s="223"/>
      <c r="BG139" s="223"/>
      <c r="BH139" s="223"/>
      <c r="BI139" s="223"/>
      <c r="BJ139" s="223"/>
    </row>
    <row r="140" spans="1:62" x14ac:dyDescent="0.25">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c r="BB140" s="223"/>
      <c r="BC140" s="223"/>
      <c r="BD140" s="223"/>
      <c r="BE140" s="223"/>
      <c r="BF140" s="223"/>
      <c r="BG140" s="223"/>
      <c r="BH140" s="223"/>
      <c r="BI140" s="223"/>
      <c r="BJ140" s="223"/>
    </row>
    <row r="141" spans="1:62" x14ac:dyDescent="0.25">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c r="BB141" s="223"/>
      <c r="BC141" s="223"/>
      <c r="BD141" s="223"/>
      <c r="BE141" s="223"/>
      <c r="BF141" s="223"/>
      <c r="BG141" s="223"/>
      <c r="BH141" s="223"/>
      <c r="BI141" s="223"/>
      <c r="BJ141" s="223"/>
    </row>
    <row r="142" spans="1:62" x14ac:dyDescent="0.25">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c r="BB142" s="223"/>
      <c r="BC142" s="223"/>
      <c r="BD142" s="223"/>
      <c r="BE142" s="223"/>
      <c r="BF142" s="223"/>
      <c r="BG142" s="223"/>
      <c r="BH142" s="223"/>
      <c r="BI142" s="223"/>
      <c r="BJ142" s="223"/>
    </row>
    <row r="143" spans="1:62" x14ac:dyDescent="0.25">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row>
    <row r="144" spans="1:62" x14ac:dyDescent="0.25">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c r="BB144" s="223"/>
      <c r="BC144" s="223"/>
      <c r="BD144" s="223"/>
      <c r="BE144" s="223"/>
      <c r="BF144" s="223"/>
      <c r="BG144" s="223"/>
      <c r="BH144" s="223"/>
      <c r="BI144" s="223"/>
      <c r="BJ144" s="223"/>
    </row>
    <row r="145" spans="1:62" x14ac:dyDescent="0.25">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row>
    <row r="146" spans="1:62" x14ac:dyDescent="0.25">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c r="BB146" s="223"/>
      <c r="BC146" s="223"/>
      <c r="BD146" s="223"/>
      <c r="BE146" s="223"/>
      <c r="BF146" s="223"/>
      <c r="BG146" s="223"/>
      <c r="BH146" s="223"/>
      <c r="BI146" s="223"/>
      <c r="BJ146" s="223"/>
    </row>
    <row r="147" spans="1:62" x14ac:dyDescent="0.25">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c r="BB147" s="223"/>
      <c r="BC147" s="223"/>
      <c r="BD147" s="223"/>
      <c r="BE147" s="223"/>
      <c r="BF147" s="223"/>
      <c r="BG147" s="223"/>
      <c r="BH147" s="223"/>
      <c r="BI147" s="223"/>
      <c r="BJ147" s="223"/>
    </row>
    <row r="148" spans="1:62" x14ac:dyDescent="0.25">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c r="BB148" s="223"/>
      <c r="BC148" s="223"/>
      <c r="BD148" s="223"/>
      <c r="BE148" s="223"/>
      <c r="BF148" s="223"/>
      <c r="BG148" s="223"/>
      <c r="BH148" s="223"/>
      <c r="BI148" s="223"/>
      <c r="BJ148" s="223"/>
    </row>
    <row r="149" spans="1:62" x14ac:dyDescent="0.25">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row>
    <row r="150" spans="1:62" x14ac:dyDescent="0.25">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row>
    <row r="151" spans="1:62" x14ac:dyDescent="0.25">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c r="BB151" s="223"/>
      <c r="BC151" s="223"/>
      <c r="BD151" s="223"/>
      <c r="BE151" s="223"/>
      <c r="BF151" s="223"/>
      <c r="BG151" s="223"/>
      <c r="BH151" s="223"/>
      <c r="BI151" s="223"/>
      <c r="BJ151" s="223"/>
    </row>
    <row r="152" spans="1:62" x14ac:dyDescent="0.25">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c r="BB152" s="223"/>
      <c r="BC152" s="223"/>
      <c r="BD152" s="223"/>
      <c r="BE152" s="223"/>
      <c r="BF152" s="223"/>
      <c r="BG152" s="223"/>
      <c r="BH152" s="223"/>
      <c r="BI152" s="223"/>
      <c r="BJ152" s="223"/>
    </row>
    <row r="153" spans="1:62" x14ac:dyDescent="0.25">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c r="BB153" s="223"/>
      <c r="BC153" s="223"/>
      <c r="BD153" s="223"/>
      <c r="BE153" s="223"/>
      <c r="BF153" s="223"/>
      <c r="BG153" s="223"/>
      <c r="BH153" s="223"/>
      <c r="BI153" s="223"/>
      <c r="BJ153" s="223"/>
    </row>
    <row r="154" spans="1:62" x14ac:dyDescent="0.25">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c r="BB154" s="223"/>
      <c r="BC154" s="223"/>
      <c r="BD154" s="223"/>
      <c r="BE154" s="223"/>
      <c r="BF154" s="223"/>
      <c r="BG154" s="223"/>
      <c r="BH154" s="223"/>
      <c r="BI154" s="223"/>
      <c r="BJ154" s="223"/>
    </row>
    <row r="155" spans="1:62" x14ac:dyDescent="0.25">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c r="BB155" s="223"/>
      <c r="BC155" s="223"/>
      <c r="BD155" s="223"/>
      <c r="BE155" s="223"/>
      <c r="BF155" s="223"/>
      <c r="BG155" s="223"/>
      <c r="BH155" s="223"/>
      <c r="BI155" s="223"/>
      <c r="BJ155" s="223"/>
    </row>
    <row r="156" spans="1:62" x14ac:dyDescent="0.25">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row>
    <row r="157" spans="1:62" x14ac:dyDescent="0.25">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3"/>
      <c r="BI157" s="223"/>
      <c r="BJ157" s="223"/>
    </row>
    <row r="158" spans="1:62" x14ac:dyDescent="0.25">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row>
    <row r="159" spans="1:62" x14ac:dyDescent="0.25">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row>
    <row r="160" spans="1:62" x14ac:dyDescent="0.25">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row>
    <row r="161" spans="1:62" x14ac:dyDescent="0.25">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row>
    <row r="162" spans="1:62" x14ac:dyDescent="0.25">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c r="BB162" s="223"/>
      <c r="BC162" s="223"/>
      <c r="BD162" s="223"/>
      <c r="BE162" s="223"/>
      <c r="BF162" s="223"/>
      <c r="BG162" s="223"/>
      <c r="BH162" s="223"/>
      <c r="BI162" s="223"/>
      <c r="BJ162" s="223"/>
    </row>
    <row r="163" spans="1:62" x14ac:dyDescent="0.25">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c r="BB163" s="223"/>
      <c r="BC163" s="223"/>
      <c r="BD163" s="223"/>
      <c r="BE163" s="223"/>
      <c r="BF163" s="223"/>
      <c r="BG163" s="223"/>
      <c r="BH163" s="223"/>
      <c r="BI163" s="223"/>
      <c r="BJ163" s="223"/>
    </row>
    <row r="164" spans="1:62" x14ac:dyDescent="0.25">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c r="BB164" s="223"/>
      <c r="BC164" s="223"/>
      <c r="BD164" s="223"/>
      <c r="BE164" s="223"/>
      <c r="BF164" s="223"/>
      <c r="BG164" s="223"/>
      <c r="BH164" s="223"/>
      <c r="BI164" s="223"/>
      <c r="BJ164" s="223"/>
    </row>
    <row r="165" spans="1:62" x14ac:dyDescent="0.25">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c r="BB165" s="223"/>
      <c r="BC165" s="223"/>
      <c r="BD165" s="223"/>
      <c r="BE165" s="223"/>
      <c r="BF165" s="223"/>
      <c r="BG165" s="223"/>
      <c r="BH165" s="223"/>
      <c r="BI165" s="223"/>
      <c r="BJ165" s="223"/>
    </row>
    <row r="166" spans="1:62" x14ac:dyDescent="0.25">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c r="BB166" s="223"/>
      <c r="BC166" s="223"/>
      <c r="BD166" s="223"/>
      <c r="BE166" s="223"/>
      <c r="BF166" s="223"/>
      <c r="BG166" s="223"/>
      <c r="BH166" s="223"/>
      <c r="BI166" s="223"/>
      <c r="BJ166" s="223"/>
    </row>
    <row r="167" spans="1:62" x14ac:dyDescent="0.25">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c r="BB167" s="223"/>
      <c r="BC167" s="223"/>
      <c r="BD167" s="223"/>
      <c r="BE167" s="223"/>
      <c r="BF167" s="223"/>
      <c r="BG167" s="223"/>
      <c r="BH167" s="223"/>
      <c r="BI167" s="223"/>
      <c r="BJ167" s="223"/>
    </row>
    <row r="168" spans="1:62" x14ac:dyDescent="0.25">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c r="BB168" s="223"/>
      <c r="BC168" s="223"/>
      <c r="BD168" s="223"/>
      <c r="BE168" s="223"/>
      <c r="BF168" s="223"/>
      <c r="BG168" s="223"/>
      <c r="BH168" s="223"/>
      <c r="BI168" s="223"/>
      <c r="BJ168" s="223"/>
    </row>
    <row r="169" spans="1:62" x14ac:dyDescent="0.25">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c r="BB169" s="223"/>
      <c r="BC169" s="223"/>
      <c r="BD169" s="223"/>
      <c r="BE169" s="223"/>
      <c r="BF169" s="223"/>
      <c r="BG169" s="223"/>
      <c r="BH169" s="223"/>
      <c r="BI169" s="223"/>
      <c r="BJ169" s="223"/>
    </row>
    <row r="170" spans="1:62" x14ac:dyDescent="0.25">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c r="BB170" s="223"/>
      <c r="BC170" s="223"/>
      <c r="BD170" s="223"/>
      <c r="BE170" s="223"/>
      <c r="BF170" s="223"/>
      <c r="BG170" s="223"/>
      <c r="BH170" s="223"/>
      <c r="BI170" s="223"/>
      <c r="BJ170" s="223"/>
    </row>
    <row r="171" spans="1:62" x14ac:dyDescent="0.25">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c r="BB171" s="223"/>
      <c r="BC171" s="223"/>
      <c r="BD171" s="223"/>
      <c r="BE171" s="223"/>
      <c r="BF171" s="223"/>
      <c r="BG171" s="223"/>
      <c r="BH171" s="223"/>
      <c r="BI171" s="223"/>
      <c r="BJ171" s="223"/>
    </row>
    <row r="172" spans="1:62" x14ac:dyDescent="0.25">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c r="BB172" s="223"/>
      <c r="BC172" s="223"/>
      <c r="BD172" s="223"/>
      <c r="BE172" s="223"/>
      <c r="BF172" s="223"/>
      <c r="BG172" s="223"/>
      <c r="BH172" s="223"/>
      <c r="BI172" s="223"/>
      <c r="BJ172" s="223"/>
    </row>
    <row r="173" spans="1:62" x14ac:dyDescent="0.25">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c r="BB173" s="223"/>
      <c r="BC173" s="223"/>
      <c r="BD173" s="223"/>
      <c r="BE173" s="223"/>
      <c r="BF173" s="223"/>
      <c r="BG173" s="223"/>
      <c r="BH173" s="223"/>
      <c r="BI173" s="223"/>
      <c r="BJ173" s="223"/>
    </row>
    <row r="174" spans="1:62" x14ac:dyDescent="0.25">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row>
    <row r="175" spans="1:62" x14ac:dyDescent="0.25">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c r="BB175" s="223"/>
      <c r="BC175" s="223"/>
      <c r="BD175" s="223"/>
      <c r="BE175" s="223"/>
      <c r="BF175" s="223"/>
      <c r="BG175" s="223"/>
      <c r="BH175" s="223"/>
      <c r="BI175" s="223"/>
      <c r="BJ175" s="223"/>
    </row>
    <row r="176" spans="1:62" x14ac:dyDescent="0.25">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c r="BB176" s="223"/>
      <c r="BC176" s="223"/>
      <c r="BD176" s="223"/>
      <c r="BE176" s="223"/>
      <c r="BF176" s="223"/>
      <c r="BG176" s="223"/>
      <c r="BH176" s="223"/>
      <c r="BI176" s="223"/>
      <c r="BJ176" s="223"/>
    </row>
    <row r="177" spans="1:62" x14ac:dyDescent="0.25">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c r="BB177" s="223"/>
      <c r="BC177" s="223"/>
      <c r="BD177" s="223"/>
      <c r="BE177" s="223"/>
      <c r="BF177" s="223"/>
      <c r="BG177" s="223"/>
      <c r="BH177" s="223"/>
      <c r="BI177" s="223"/>
      <c r="BJ177" s="223"/>
    </row>
    <row r="178" spans="1:62" x14ac:dyDescent="0.25">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c r="BB178" s="223"/>
      <c r="BC178" s="223"/>
      <c r="BD178" s="223"/>
      <c r="BE178" s="223"/>
      <c r="BF178" s="223"/>
      <c r="BG178" s="223"/>
      <c r="BH178" s="223"/>
      <c r="BI178" s="223"/>
      <c r="BJ178" s="223"/>
    </row>
    <row r="179" spans="1:62" x14ac:dyDescent="0.25">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c r="BB179" s="223"/>
      <c r="BC179" s="223"/>
      <c r="BD179" s="223"/>
      <c r="BE179" s="223"/>
      <c r="BF179" s="223"/>
      <c r="BG179" s="223"/>
      <c r="BH179" s="223"/>
      <c r="BI179" s="223"/>
      <c r="BJ179" s="223"/>
    </row>
    <row r="180" spans="1:62" x14ac:dyDescent="0.2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c r="BB180" s="223"/>
      <c r="BC180" s="223"/>
      <c r="BD180" s="223"/>
      <c r="BE180" s="223"/>
      <c r="BF180" s="223"/>
      <c r="BG180" s="223"/>
      <c r="BH180" s="223"/>
      <c r="BI180" s="223"/>
      <c r="BJ180" s="223"/>
    </row>
    <row r="181" spans="1:62" x14ac:dyDescent="0.2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c r="BB181" s="223"/>
      <c r="BC181" s="223"/>
      <c r="BD181" s="223"/>
      <c r="BE181" s="223"/>
      <c r="BF181" s="223"/>
      <c r="BG181" s="223"/>
      <c r="BH181" s="223"/>
      <c r="BI181" s="223"/>
      <c r="BJ181" s="223"/>
    </row>
    <row r="182" spans="1:62" x14ac:dyDescent="0.2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c r="BB182" s="223"/>
      <c r="BC182" s="223"/>
      <c r="BD182" s="223"/>
      <c r="BE182" s="223"/>
      <c r="BF182" s="223"/>
      <c r="BG182" s="223"/>
      <c r="BH182" s="223"/>
      <c r="BI182" s="223"/>
      <c r="BJ182" s="223"/>
    </row>
    <row r="183" spans="1:62" x14ac:dyDescent="0.2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c r="BB183" s="223"/>
      <c r="BC183" s="223"/>
      <c r="BD183" s="223"/>
      <c r="BE183" s="223"/>
      <c r="BF183" s="223"/>
      <c r="BG183" s="223"/>
      <c r="BH183" s="223"/>
      <c r="BI183" s="223"/>
      <c r="BJ183" s="223"/>
    </row>
    <row r="184" spans="1:62" x14ac:dyDescent="0.2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c r="BB184" s="223"/>
      <c r="BC184" s="223"/>
      <c r="BD184" s="223"/>
      <c r="BE184" s="223"/>
      <c r="BF184" s="223"/>
      <c r="BG184" s="223"/>
      <c r="BH184" s="223"/>
      <c r="BI184" s="223"/>
      <c r="BJ184" s="223"/>
    </row>
    <row r="185" spans="1:62" x14ac:dyDescent="0.2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c r="BB185" s="223"/>
      <c r="BC185" s="223"/>
      <c r="BD185" s="223"/>
      <c r="BE185" s="223"/>
      <c r="BF185" s="223"/>
      <c r="BG185" s="223"/>
      <c r="BH185" s="223"/>
      <c r="BI185" s="223"/>
      <c r="BJ185" s="223"/>
    </row>
    <row r="186" spans="1:62" x14ac:dyDescent="0.2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c r="BB186" s="223"/>
      <c r="BC186" s="223"/>
      <c r="BD186" s="223"/>
      <c r="BE186" s="223"/>
      <c r="BF186" s="223"/>
      <c r="BG186" s="223"/>
      <c r="BH186" s="223"/>
      <c r="BI186" s="223"/>
      <c r="BJ186" s="223"/>
    </row>
    <row r="187" spans="1:62" x14ac:dyDescent="0.2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c r="BB187" s="223"/>
      <c r="BC187" s="223"/>
      <c r="BD187" s="223"/>
      <c r="BE187" s="223"/>
      <c r="BF187" s="223"/>
      <c r="BG187" s="223"/>
      <c r="BH187" s="223"/>
      <c r="BI187" s="223"/>
      <c r="BJ187" s="223"/>
    </row>
    <row r="188" spans="1:62" x14ac:dyDescent="0.2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c r="BB188" s="223"/>
      <c r="BC188" s="223"/>
      <c r="BD188" s="223"/>
      <c r="BE188" s="223"/>
      <c r="BF188" s="223"/>
      <c r="BG188" s="223"/>
      <c r="BH188" s="223"/>
      <c r="BI188" s="223"/>
      <c r="BJ188" s="223"/>
    </row>
    <row r="189" spans="1:62" x14ac:dyDescent="0.2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row>
    <row r="190" spans="1:62" x14ac:dyDescent="0.2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c r="BB190" s="223"/>
      <c r="BC190" s="223"/>
      <c r="BD190" s="223"/>
      <c r="BE190" s="223"/>
      <c r="BF190" s="223"/>
      <c r="BG190" s="223"/>
      <c r="BH190" s="223"/>
      <c r="BI190" s="223"/>
      <c r="BJ190" s="223"/>
    </row>
    <row r="191" spans="1:62" x14ac:dyDescent="0.2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c r="BB191" s="223"/>
      <c r="BC191" s="223"/>
      <c r="BD191" s="223"/>
      <c r="BE191" s="223"/>
      <c r="BF191" s="223"/>
      <c r="BG191" s="223"/>
      <c r="BH191" s="223"/>
      <c r="BI191" s="223"/>
      <c r="BJ191" s="223"/>
    </row>
    <row r="192" spans="1:62" x14ac:dyDescent="0.2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c r="BB192" s="223"/>
      <c r="BC192" s="223"/>
      <c r="BD192" s="223"/>
      <c r="BE192" s="223"/>
      <c r="BF192" s="223"/>
      <c r="BG192" s="223"/>
      <c r="BH192" s="223"/>
      <c r="BI192" s="223"/>
      <c r="BJ192" s="223"/>
    </row>
    <row r="193" spans="1:62" x14ac:dyDescent="0.2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c r="BB193" s="223"/>
      <c r="BC193" s="223"/>
      <c r="BD193" s="223"/>
      <c r="BE193" s="223"/>
      <c r="BF193" s="223"/>
      <c r="BG193" s="223"/>
      <c r="BH193" s="223"/>
      <c r="BI193" s="223"/>
      <c r="BJ193" s="223"/>
    </row>
    <row r="194" spans="1:62" x14ac:dyDescent="0.2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c r="BB194" s="223"/>
      <c r="BC194" s="223"/>
      <c r="BD194" s="223"/>
      <c r="BE194" s="223"/>
      <c r="BF194" s="223"/>
      <c r="BG194" s="223"/>
      <c r="BH194" s="223"/>
      <c r="BI194" s="223"/>
      <c r="BJ194" s="223"/>
    </row>
    <row r="195" spans="1:62" x14ac:dyDescent="0.2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c r="BB195" s="223"/>
      <c r="BC195" s="223"/>
      <c r="BD195" s="223"/>
      <c r="BE195" s="223"/>
      <c r="BF195" s="223"/>
      <c r="BG195" s="223"/>
      <c r="BH195" s="223"/>
      <c r="BI195" s="223"/>
      <c r="BJ195" s="223"/>
    </row>
    <row r="196" spans="1:62" x14ac:dyDescent="0.2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c r="BB196" s="223"/>
      <c r="BC196" s="223"/>
      <c r="BD196" s="223"/>
      <c r="BE196" s="223"/>
      <c r="BF196" s="223"/>
      <c r="BG196" s="223"/>
      <c r="BH196" s="223"/>
      <c r="BI196" s="223"/>
      <c r="BJ196" s="223"/>
    </row>
    <row r="197" spans="1:62" x14ac:dyDescent="0.2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c r="BB197" s="223"/>
      <c r="BC197" s="223"/>
      <c r="BD197" s="223"/>
      <c r="BE197" s="223"/>
      <c r="BF197" s="223"/>
      <c r="BG197" s="223"/>
      <c r="BH197" s="223"/>
      <c r="BI197" s="223"/>
      <c r="BJ197" s="223"/>
    </row>
    <row r="198" spans="1:62" x14ac:dyDescent="0.2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row>
    <row r="199" spans="1:62" x14ac:dyDescent="0.2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c r="BB199" s="223"/>
      <c r="BC199" s="223"/>
      <c r="BD199" s="223"/>
      <c r="BE199" s="223"/>
      <c r="BF199" s="223"/>
      <c r="BG199" s="223"/>
      <c r="BH199" s="223"/>
      <c r="BI199" s="223"/>
      <c r="BJ199" s="223"/>
    </row>
    <row r="200" spans="1:62" x14ac:dyDescent="0.2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c r="BB200" s="223"/>
      <c r="BC200" s="223"/>
      <c r="BD200" s="223"/>
      <c r="BE200" s="223"/>
      <c r="BF200" s="223"/>
      <c r="BG200" s="223"/>
      <c r="BH200" s="223"/>
      <c r="BI200" s="223"/>
      <c r="BJ200" s="223"/>
    </row>
    <row r="201" spans="1:62" x14ac:dyDescent="0.2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c r="BB201" s="223"/>
      <c r="BC201" s="223"/>
      <c r="BD201" s="223"/>
      <c r="BE201" s="223"/>
      <c r="BF201" s="223"/>
      <c r="BG201" s="223"/>
      <c r="BH201" s="223"/>
      <c r="BI201" s="223"/>
      <c r="BJ201" s="223"/>
    </row>
    <row r="202" spans="1:62" x14ac:dyDescent="0.2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c r="BB202" s="223"/>
      <c r="BC202" s="223"/>
      <c r="BD202" s="223"/>
      <c r="BE202" s="223"/>
      <c r="BF202" s="223"/>
      <c r="BG202" s="223"/>
      <c r="BH202" s="223"/>
      <c r="BI202" s="223"/>
      <c r="BJ202" s="223"/>
    </row>
    <row r="203" spans="1:62" x14ac:dyDescent="0.2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c r="BB203" s="223"/>
      <c r="BC203" s="223"/>
      <c r="BD203" s="223"/>
      <c r="BE203" s="223"/>
      <c r="BF203" s="223"/>
      <c r="BG203" s="223"/>
      <c r="BH203" s="223"/>
      <c r="BI203" s="223"/>
      <c r="BJ203" s="223"/>
    </row>
    <row r="204" spans="1:62" x14ac:dyDescent="0.2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c r="BB204" s="223"/>
      <c r="BC204" s="223"/>
      <c r="BD204" s="223"/>
      <c r="BE204" s="223"/>
      <c r="BF204" s="223"/>
      <c r="BG204" s="223"/>
      <c r="BH204" s="223"/>
      <c r="BI204" s="223"/>
      <c r="BJ204" s="223"/>
    </row>
    <row r="205" spans="1:62" x14ac:dyDescent="0.2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c r="BB205" s="223"/>
      <c r="BC205" s="223"/>
      <c r="BD205" s="223"/>
      <c r="BE205" s="223"/>
      <c r="BF205" s="223"/>
      <c r="BG205" s="223"/>
      <c r="BH205" s="223"/>
      <c r="BI205" s="223"/>
      <c r="BJ205" s="223"/>
    </row>
    <row r="206" spans="1:62" x14ac:dyDescent="0.2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c r="BB206" s="223"/>
      <c r="BC206" s="223"/>
      <c r="BD206" s="223"/>
      <c r="BE206" s="223"/>
      <c r="BF206" s="223"/>
      <c r="BG206" s="223"/>
      <c r="BH206" s="223"/>
      <c r="BI206" s="223"/>
      <c r="BJ206" s="223"/>
    </row>
    <row r="207" spans="1:62" x14ac:dyDescent="0.2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c r="BB207" s="223"/>
      <c r="BC207" s="223"/>
      <c r="BD207" s="223"/>
      <c r="BE207" s="223"/>
      <c r="BF207" s="223"/>
      <c r="BG207" s="223"/>
      <c r="BH207" s="223"/>
      <c r="BI207" s="223"/>
      <c r="BJ207" s="223"/>
    </row>
    <row r="208" spans="1:62" x14ac:dyDescent="0.2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c r="BB208" s="223"/>
      <c r="BC208" s="223"/>
      <c r="BD208" s="223"/>
      <c r="BE208" s="223"/>
      <c r="BF208" s="223"/>
      <c r="BG208" s="223"/>
      <c r="BH208" s="223"/>
      <c r="BI208" s="223"/>
      <c r="BJ208" s="223"/>
    </row>
    <row r="209" spans="1:62" x14ac:dyDescent="0.2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c r="BB209" s="223"/>
      <c r="BC209" s="223"/>
      <c r="BD209" s="223"/>
      <c r="BE209" s="223"/>
      <c r="BF209" s="223"/>
      <c r="BG209" s="223"/>
      <c r="BH209" s="223"/>
      <c r="BI209" s="223"/>
      <c r="BJ209" s="223"/>
    </row>
    <row r="210" spans="1:62" x14ac:dyDescent="0.2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c r="BB210" s="223"/>
      <c r="BC210" s="223"/>
      <c r="BD210" s="223"/>
      <c r="BE210" s="223"/>
      <c r="BF210" s="223"/>
      <c r="BG210" s="223"/>
      <c r="BH210" s="223"/>
      <c r="BI210" s="223"/>
      <c r="BJ210" s="223"/>
    </row>
    <row r="211" spans="1:62" x14ac:dyDescent="0.2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c r="BB211" s="223"/>
      <c r="BC211" s="223"/>
      <c r="BD211" s="223"/>
      <c r="BE211" s="223"/>
      <c r="BF211" s="223"/>
      <c r="BG211" s="223"/>
      <c r="BH211" s="223"/>
      <c r="BI211" s="223"/>
      <c r="BJ211" s="223"/>
    </row>
    <row r="212" spans="1:62" x14ac:dyDescent="0.2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c r="BB212" s="223"/>
      <c r="BC212" s="223"/>
      <c r="BD212" s="223"/>
      <c r="BE212" s="223"/>
      <c r="BF212" s="223"/>
      <c r="BG212" s="223"/>
      <c r="BH212" s="223"/>
      <c r="BI212" s="223"/>
      <c r="BJ212" s="223"/>
    </row>
    <row r="213" spans="1:62" x14ac:dyDescent="0.2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c r="BB213" s="223"/>
      <c r="BC213" s="223"/>
      <c r="BD213" s="223"/>
      <c r="BE213" s="223"/>
      <c r="BF213" s="223"/>
      <c r="BG213" s="223"/>
      <c r="BH213" s="223"/>
      <c r="BI213" s="223"/>
      <c r="BJ213" s="223"/>
    </row>
    <row r="214" spans="1:62" x14ac:dyDescent="0.2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c r="BB214" s="223"/>
      <c r="BC214" s="223"/>
      <c r="BD214" s="223"/>
      <c r="BE214" s="223"/>
      <c r="BF214" s="223"/>
      <c r="BG214" s="223"/>
      <c r="BH214" s="223"/>
      <c r="BI214" s="223"/>
      <c r="BJ214" s="223"/>
    </row>
    <row r="215" spans="1:62" x14ac:dyDescent="0.2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c r="BB215" s="223"/>
      <c r="BC215" s="223"/>
      <c r="BD215" s="223"/>
      <c r="BE215" s="223"/>
      <c r="BF215" s="223"/>
      <c r="BG215" s="223"/>
      <c r="BH215" s="223"/>
      <c r="BI215" s="223"/>
      <c r="BJ215" s="223"/>
    </row>
    <row r="216" spans="1:62" x14ac:dyDescent="0.2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c r="BB216" s="223"/>
      <c r="BC216" s="223"/>
      <c r="BD216" s="223"/>
      <c r="BE216" s="223"/>
      <c r="BF216" s="223"/>
      <c r="BG216" s="223"/>
      <c r="BH216" s="223"/>
      <c r="BI216" s="223"/>
      <c r="BJ216" s="223"/>
    </row>
    <row r="217" spans="1:62" x14ac:dyDescent="0.2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c r="BB217" s="223"/>
      <c r="BC217" s="223"/>
      <c r="BD217" s="223"/>
      <c r="BE217" s="223"/>
      <c r="BF217" s="223"/>
      <c r="BG217" s="223"/>
      <c r="BH217" s="223"/>
      <c r="BI217" s="223"/>
      <c r="BJ217" s="223"/>
    </row>
    <row r="218" spans="1:62" x14ac:dyDescent="0.2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c r="BB218" s="223"/>
      <c r="BC218" s="223"/>
      <c r="BD218" s="223"/>
      <c r="BE218" s="223"/>
      <c r="BF218" s="223"/>
      <c r="BG218" s="223"/>
      <c r="BH218" s="223"/>
      <c r="BI218" s="223"/>
      <c r="BJ218" s="223"/>
    </row>
    <row r="219" spans="1:62" x14ac:dyDescent="0.2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c r="BB219" s="223"/>
      <c r="BC219" s="223"/>
      <c r="BD219" s="223"/>
      <c r="BE219" s="223"/>
      <c r="BF219" s="223"/>
      <c r="BG219" s="223"/>
      <c r="BH219" s="223"/>
      <c r="BI219" s="223"/>
      <c r="BJ219" s="223"/>
    </row>
    <row r="220" spans="1:62" x14ac:dyDescent="0.2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c r="BB220" s="223"/>
      <c r="BC220" s="223"/>
      <c r="BD220" s="223"/>
      <c r="BE220" s="223"/>
      <c r="BF220" s="223"/>
      <c r="BG220" s="223"/>
      <c r="BH220" s="223"/>
      <c r="BI220" s="223"/>
      <c r="BJ220" s="223"/>
    </row>
    <row r="221" spans="1:62" x14ac:dyDescent="0.2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c r="BB221" s="223"/>
      <c r="BC221" s="223"/>
      <c r="BD221" s="223"/>
      <c r="BE221" s="223"/>
      <c r="BF221" s="223"/>
      <c r="BG221" s="223"/>
      <c r="BH221" s="223"/>
      <c r="BI221" s="223"/>
      <c r="BJ221" s="223"/>
    </row>
    <row r="222" spans="1:62" x14ac:dyDescent="0.2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c r="BB222" s="223"/>
      <c r="BC222" s="223"/>
      <c r="BD222" s="223"/>
      <c r="BE222" s="223"/>
      <c r="BF222" s="223"/>
      <c r="BG222" s="223"/>
      <c r="BH222" s="223"/>
      <c r="BI222" s="223"/>
      <c r="BJ222" s="223"/>
    </row>
    <row r="223" spans="1:62" x14ac:dyDescent="0.2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c r="BB223" s="223"/>
      <c r="BC223" s="223"/>
      <c r="BD223" s="223"/>
      <c r="BE223" s="223"/>
      <c r="BF223" s="223"/>
      <c r="BG223" s="223"/>
      <c r="BH223" s="223"/>
      <c r="BI223" s="223"/>
      <c r="BJ223" s="223"/>
    </row>
    <row r="224" spans="1:62" x14ac:dyDescent="0.2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c r="BB224" s="223"/>
      <c r="BC224" s="223"/>
      <c r="BD224" s="223"/>
      <c r="BE224" s="223"/>
      <c r="BF224" s="223"/>
      <c r="BG224" s="223"/>
      <c r="BH224" s="223"/>
      <c r="BI224" s="223"/>
      <c r="BJ224" s="223"/>
    </row>
    <row r="225" spans="1:62" x14ac:dyDescent="0.2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c r="BB225" s="223"/>
      <c r="BC225" s="223"/>
      <c r="BD225" s="223"/>
      <c r="BE225" s="223"/>
      <c r="BF225" s="223"/>
      <c r="BG225" s="223"/>
      <c r="BH225" s="223"/>
      <c r="BI225" s="223"/>
      <c r="BJ225" s="223"/>
    </row>
    <row r="226" spans="1:62" x14ac:dyDescent="0.2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c r="BB226" s="223"/>
      <c r="BC226" s="223"/>
      <c r="BD226" s="223"/>
      <c r="BE226" s="223"/>
      <c r="BF226" s="223"/>
      <c r="BG226" s="223"/>
      <c r="BH226" s="223"/>
      <c r="BI226" s="223"/>
      <c r="BJ226" s="223"/>
    </row>
    <row r="227" spans="1:62" x14ac:dyDescent="0.2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c r="BB227" s="223"/>
      <c r="BC227" s="223"/>
      <c r="BD227" s="223"/>
      <c r="BE227" s="223"/>
      <c r="BF227" s="223"/>
      <c r="BG227" s="223"/>
      <c r="BH227" s="223"/>
      <c r="BI227" s="223"/>
      <c r="BJ227" s="223"/>
    </row>
    <row r="228" spans="1:62" x14ac:dyDescent="0.2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c r="BB228" s="223"/>
      <c r="BC228" s="223"/>
      <c r="BD228" s="223"/>
      <c r="BE228" s="223"/>
      <c r="BF228" s="223"/>
      <c r="BG228" s="223"/>
      <c r="BH228" s="223"/>
      <c r="BI228" s="223"/>
      <c r="BJ228" s="223"/>
    </row>
    <row r="229" spans="1:62" x14ac:dyDescent="0.2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c r="BB229" s="223"/>
      <c r="BC229" s="223"/>
      <c r="BD229" s="223"/>
      <c r="BE229" s="223"/>
      <c r="BF229" s="223"/>
      <c r="BG229" s="223"/>
      <c r="BH229" s="223"/>
      <c r="BI229" s="223"/>
      <c r="BJ229" s="223"/>
    </row>
    <row r="230" spans="1:62" x14ac:dyDescent="0.2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c r="BB230" s="223"/>
      <c r="BC230" s="223"/>
      <c r="BD230" s="223"/>
      <c r="BE230" s="223"/>
      <c r="BF230" s="223"/>
      <c r="BG230" s="223"/>
      <c r="BH230" s="223"/>
      <c r="BI230" s="223"/>
      <c r="BJ230" s="223"/>
    </row>
    <row r="231" spans="1:62" x14ac:dyDescent="0.2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c r="BB231" s="223"/>
      <c r="BC231" s="223"/>
      <c r="BD231" s="223"/>
      <c r="BE231" s="223"/>
      <c r="BF231" s="223"/>
      <c r="BG231" s="223"/>
      <c r="BH231" s="223"/>
      <c r="BI231" s="223"/>
      <c r="BJ231" s="223"/>
    </row>
    <row r="232" spans="1:62" x14ac:dyDescent="0.2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c r="BB232" s="223"/>
      <c r="BC232" s="223"/>
      <c r="BD232" s="223"/>
      <c r="BE232" s="223"/>
      <c r="BF232" s="223"/>
      <c r="BG232" s="223"/>
      <c r="BH232" s="223"/>
      <c r="BI232" s="223"/>
      <c r="BJ232" s="223"/>
    </row>
    <row r="233" spans="1:62" x14ac:dyDescent="0.2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c r="BB233" s="223"/>
      <c r="BC233" s="223"/>
      <c r="BD233" s="223"/>
      <c r="BE233" s="223"/>
      <c r="BF233" s="223"/>
      <c r="BG233" s="223"/>
      <c r="BH233" s="223"/>
      <c r="BI233" s="223"/>
      <c r="BJ233" s="223"/>
    </row>
    <row r="234" spans="1:62" x14ac:dyDescent="0.2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c r="BB234" s="223"/>
      <c r="BC234" s="223"/>
      <c r="BD234" s="223"/>
      <c r="BE234" s="223"/>
      <c r="BF234" s="223"/>
      <c r="BG234" s="223"/>
      <c r="BH234" s="223"/>
      <c r="BI234" s="223"/>
      <c r="BJ234" s="223"/>
    </row>
    <row r="235" spans="1:62" x14ac:dyDescent="0.2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c r="BB235" s="223"/>
      <c r="BC235" s="223"/>
      <c r="BD235" s="223"/>
      <c r="BE235" s="223"/>
      <c r="BF235" s="223"/>
      <c r="BG235" s="223"/>
      <c r="BH235" s="223"/>
      <c r="BI235" s="223"/>
      <c r="BJ235" s="223"/>
    </row>
    <row r="236" spans="1:62" x14ac:dyDescent="0.2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c r="BB236" s="223"/>
      <c r="BC236" s="223"/>
      <c r="BD236" s="223"/>
      <c r="BE236" s="223"/>
      <c r="BF236" s="223"/>
      <c r="BG236" s="223"/>
      <c r="BH236" s="223"/>
      <c r="BI236" s="223"/>
      <c r="BJ236" s="223"/>
    </row>
    <row r="237" spans="1:62" x14ac:dyDescent="0.2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c r="BB237" s="223"/>
      <c r="BC237" s="223"/>
      <c r="BD237" s="223"/>
      <c r="BE237" s="223"/>
      <c r="BF237" s="223"/>
      <c r="BG237" s="223"/>
      <c r="BH237" s="223"/>
      <c r="BI237" s="223"/>
      <c r="BJ237" s="223"/>
    </row>
    <row r="238" spans="1:62" x14ac:dyDescent="0.2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c r="BB238" s="223"/>
      <c r="BC238" s="223"/>
      <c r="BD238" s="223"/>
      <c r="BE238" s="223"/>
      <c r="BF238" s="223"/>
      <c r="BG238" s="223"/>
      <c r="BH238" s="223"/>
      <c r="BI238" s="223"/>
      <c r="BJ238" s="223"/>
    </row>
    <row r="239" spans="1:62" x14ac:dyDescent="0.2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c r="BB239" s="223"/>
      <c r="BC239" s="223"/>
      <c r="BD239" s="223"/>
      <c r="BE239" s="223"/>
      <c r="BF239" s="223"/>
      <c r="BG239" s="223"/>
      <c r="BH239" s="223"/>
      <c r="BI239" s="223"/>
      <c r="BJ239" s="223"/>
    </row>
    <row r="240" spans="1:62" x14ac:dyDescent="0.2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c r="BB240" s="223"/>
      <c r="BC240" s="223"/>
      <c r="BD240" s="223"/>
      <c r="BE240" s="223"/>
      <c r="BF240" s="223"/>
      <c r="BG240" s="223"/>
      <c r="BH240" s="223"/>
      <c r="BI240" s="223"/>
      <c r="BJ240" s="223"/>
    </row>
    <row r="241" spans="1:62" x14ac:dyDescent="0.2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c r="BB241" s="223"/>
      <c r="BC241" s="223"/>
      <c r="BD241" s="223"/>
      <c r="BE241" s="223"/>
      <c r="BF241" s="223"/>
      <c r="BG241" s="223"/>
      <c r="BH241" s="223"/>
      <c r="BI241" s="223"/>
      <c r="BJ241" s="223"/>
    </row>
    <row r="242" spans="1:62" x14ac:dyDescent="0.2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c r="BB242" s="223"/>
      <c r="BC242" s="223"/>
      <c r="BD242" s="223"/>
      <c r="BE242" s="223"/>
      <c r="BF242" s="223"/>
      <c r="BG242" s="223"/>
      <c r="BH242" s="223"/>
      <c r="BI242" s="223"/>
      <c r="BJ242" s="223"/>
    </row>
    <row r="243" spans="1:62" x14ac:dyDescent="0.2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c r="BB243" s="223"/>
      <c r="BC243" s="223"/>
      <c r="BD243" s="223"/>
      <c r="BE243" s="223"/>
      <c r="BF243" s="223"/>
      <c r="BG243" s="223"/>
      <c r="BH243" s="223"/>
      <c r="BI243" s="223"/>
      <c r="BJ243" s="223"/>
    </row>
    <row r="244" spans="1:62" x14ac:dyDescent="0.2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c r="BB244" s="223"/>
      <c r="BC244" s="223"/>
      <c r="BD244" s="223"/>
      <c r="BE244" s="223"/>
      <c r="BF244" s="223"/>
      <c r="BG244" s="223"/>
      <c r="BH244" s="223"/>
      <c r="BI244" s="223"/>
      <c r="BJ244" s="223"/>
    </row>
    <row r="245" spans="1:62" x14ac:dyDescent="0.2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c r="BB245" s="223"/>
      <c r="BC245" s="223"/>
      <c r="BD245" s="223"/>
      <c r="BE245" s="223"/>
      <c r="BF245" s="223"/>
      <c r="BG245" s="223"/>
      <c r="BH245" s="223"/>
      <c r="BI245" s="223"/>
      <c r="BJ245" s="223"/>
    </row>
    <row r="246" spans="1:62" x14ac:dyDescent="0.2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c r="BB246" s="223"/>
      <c r="BC246" s="223"/>
      <c r="BD246" s="223"/>
      <c r="BE246" s="223"/>
      <c r="BF246" s="223"/>
      <c r="BG246" s="223"/>
      <c r="BH246" s="223"/>
      <c r="BI246" s="223"/>
      <c r="BJ246" s="223"/>
    </row>
    <row r="247" spans="1:62" x14ac:dyDescent="0.2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c r="BB247" s="223"/>
      <c r="BC247" s="223"/>
      <c r="BD247" s="223"/>
      <c r="BE247" s="223"/>
      <c r="BF247" s="223"/>
      <c r="BG247" s="223"/>
      <c r="BH247" s="223"/>
      <c r="BI247" s="223"/>
      <c r="BJ247" s="223"/>
    </row>
    <row r="248" spans="1:62" x14ac:dyDescent="0.2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c r="BB248" s="223"/>
      <c r="BC248" s="223"/>
      <c r="BD248" s="223"/>
      <c r="BE248" s="223"/>
      <c r="BF248" s="223"/>
      <c r="BG248" s="223"/>
      <c r="BH248" s="223"/>
      <c r="BI248" s="223"/>
      <c r="BJ248" s="223"/>
    </row>
    <row r="249" spans="1:62" x14ac:dyDescent="0.2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c r="BB249" s="223"/>
      <c r="BC249" s="223"/>
      <c r="BD249" s="223"/>
      <c r="BE249" s="223"/>
      <c r="BF249" s="223"/>
      <c r="BG249" s="223"/>
      <c r="BH249" s="223"/>
      <c r="BI249" s="223"/>
      <c r="BJ249" s="223"/>
    </row>
    <row r="250" spans="1:62" x14ac:dyDescent="0.2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c r="BB250" s="223"/>
      <c r="BC250" s="223"/>
      <c r="BD250" s="223"/>
      <c r="BE250" s="223"/>
      <c r="BF250" s="223"/>
      <c r="BG250" s="223"/>
      <c r="BH250" s="223"/>
      <c r="BI250" s="223"/>
      <c r="BJ250" s="223"/>
    </row>
    <row r="251" spans="1:62" x14ac:dyDescent="0.2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c r="BB251" s="223"/>
      <c r="BC251" s="223"/>
      <c r="BD251" s="223"/>
      <c r="BE251" s="223"/>
      <c r="BF251" s="223"/>
      <c r="BG251" s="223"/>
      <c r="BH251" s="223"/>
      <c r="BI251" s="223"/>
      <c r="BJ251" s="223"/>
    </row>
    <row r="252" spans="1:62" x14ac:dyDescent="0.2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c r="BB252" s="223"/>
      <c r="BC252" s="223"/>
      <c r="BD252" s="223"/>
      <c r="BE252" s="223"/>
      <c r="BF252" s="223"/>
      <c r="BG252" s="223"/>
      <c r="BH252" s="223"/>
      <c r="BI252" s="223"/>
      <c r="BJ252" s="223"/>
    </row>
    <row r="253" spans="1:62" x14ac:dyDescent="0.2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c r="BB253" s="223"/>
      <c r="BC253" s="223"/>
      <c r="BD253" s="223"/>
      <c r="BE253" s="223"/>
      <c r="BF253" s="223"/>
      <c r="BG253" s="223"/>
      <c r="BH253" s="223"/>
      <c r="BI253" s="223"/>
      <c r="BJ253" s="223"/>
    </row>
    <row r="254" spans="1:62" x14ac:dyDescent="0.2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c r="BB254" s="223"/>
      <c r="BC254" s="223"/>
      <c r="BD254" s="223"/>
      <c r="BE254" s="223"/>
      <c r="BF254" s="223"/>
      <c r="BG254" s="223"/>
      <c r="BH254" s="223"/>
      <c r="BI254" s="223"/>
      <c r="BJ254" s="223"/>
    </row>
    <row r="255" spans="1:62" x14ac:dyDescent="0.2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c r="BB255" s="223"/>
      <c r="BC255" s="223"/>
      <c r="BD255" s="223"/>
      <c r="BE255" s="223"/>
      <c r="BF255" s="223"/>
      <c r="BG255" s="223"/>
      <c r="BH255" s="223"/>
      <c r="BI255" s="223"/>
      <c r="BJ255" s="223"/>
    </row>
    <row r="256" spans="1:62" x14ac:dyDescent="0.2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c r="BB256" s="223"/>
      <c r="BC256" s="223"/>
      <c r="BD256" s="223"/>
      <c r="BE256" s="223"/>
      <c r="BF256" s="223"/>
      <c r="BG256" s="223"/>
      <c r="BH256" s="223"/>
      <c r="BI256" s="223"/>
      <c r="BJ256" s="223"/>
    </row>
    <row r="257" spans="1:62" x14ac:dyDescent="0.2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c r="BB257" s="223"/>
      <c r="BC257" s="223"/>
      <c r="BD257" s="223"/>
      <c r="BE257" s="223"/>
      <c r="BF257" s="223"/>
      <c r="BG257" s="223"/>
      <c r="BH257" s="223"/>
      <c r="BI257" s="223"/>
      <c r="BJ257" s="223"/>
    </row>
    <row r="258" spans="1:62" x14ac:dyDescent="0.2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c r="BB258" s="223"/>
      <c r="BC258" s="223"/>
      <c r="BD258" s="223"/>
      <c r="BE258" s="223"/>
      <c r="BF258" s="223"/>
      <c r="BG258" s="223"/>
      <c r="BH258" s="223"/>
      <c r="BI258" s="223"/>
      <c r="BJ258" s="223"/>
    </row>
    <row r="259" spans="1:62" x14ac:dyDescent="0.2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c r="BB259" s="223"/>
      <c r="BC259" s="223"/>
      <c r="BD259" s="223"/>
      <c r="BE259" s="223"/>
      <c r="BF259" s="223"/>
      <c r="BG259" s="223"/>
      <c r="BH259" s="223"/>
      <c r="BI259" s="223"/>
      <c r="BJ259" s="223"/>
    </row>
    <row r="260" spans="1:62" x14ac:dyDescent="0.2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c r="BB260" s="223"/>
      <c r="BC260" s="223"/>
      <c r="BD260" s="223"/>
      <c r="BE260" s="223"/>
      <c r="BF260" s="223"/>
      <c r="BG260" s="223"/>
      <c r="BH260" s="223"/>
      <c r="BI260" s="223"/>
      <c r="BJ260" s="223"/>
    </row>
    <row r="261" spans="1:62" x14ac:dyDescent="0.2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c r="BB261" s="223"/>
      <c r="BC261" s="223"/>
      <c r="BD261" s="223"/>
      <c r="BE261" s="223"/>
      <c r="BF261" s="223"/>
      <c r="BG261" s="223"/>
      <c r="BH261" s="223"/>
      <c r="BI261" s="223"/>
      <c r="BJ261" s="223"/>
    </row>
    <row r="262" spans="1:62" x14ac:dyDescent="0.2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c r="BB262" s="223"/>
      <c r="BC262" s="223"/>
      <c r="BD262" s="223"/>
      <c r="BE262" s="223"/>
      <c r="BF262" s="223"/>
      <c r="BG262" s="223"/>
      <c r="BH262" s="223"/>
      <c r="BI262" s="223"/>
      <c r="BJ262" s="223"/>
    </row>
    <row r="263" spans="1:62" x14ac:dyDescent="0.2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c r="BB263" s="223"/>
      <c r="BC263" s="223"/>
      <c r="BD263" s="223"/>
      <c r="BE263" s="223"/>
      <c r="BF263" s="223"/>
      <c r="BG263" s="223"/>
      <c r="BH263" s="223"/>
      <c r="BI263" s="223"/>
      <c r="BJ263" s="223"/>
    </row>
    <row r="264" spans="1:62" x14ac:dyDescent="0.2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c r="BB264" s="223"/>
      <c r="BC264" s="223"/>
      <c r="BD264" s="223"/>
      <c r="BE264" s="223"/>
      <c r="BF264" s="223"/>
      <c r="BG264" s="223"/>
      <c r="BH264" s="223"/>
      <c r="BI264" s="223"/>
      <c r="BJ264" s="223"/>
    </row>
    <row r="265" spans="1:62" x14ac:dyDescent="0.2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c r="BB265" s="223"/>
      <c r="BC265" s="223"/>
      <c r="BD265" s="223"/>
      <c r="BE265" s="223"/>
      <c r="BF265" s="223"/>
      <c r="BG265" s="223"/>
      <c r="BH265" s="223"/>
      <c r="BI265" s="223"/>
      <c r="BJ265" s="223"/>
    </row>
    <row r="266" spans="1:62" x14ac:dyDescent="0.2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c r="BB266" s="223"/>
      <c r="BC266" s="223"/>
      <c r="BD266" s="223"/>
      <c r="BE266" s="223"/>
      <c r="BF266" s="223"/>
      <c r="BG266" s="223"/>
      <c r="BH266" s="223"/>
      <c r="BI266" s="223"/>
      <c r="BJ266" s="223"/>
    </row>
    <row r="267" spans="1:62" x14ac:dyDescent="0.2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c r="BB267" s="223"/>
      <c r="BC267" s="223"/>
      <c r="BD267" s="223"/>
      <c r="BE267" s="223"/>
      <c r="BF267" s="223"/>
      <c r="BG267" s="223"/>
      <c r="BH267" s="223"/>
      <c r="BI267" s="223"/>
      <c r="BJ267" s="223"/>
    </row>
    <row r="268" spans="1:62" x14ac:dyDescent="0.2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c r="BB268" s="223"/>
      <c r="BC268" s="223"/>
      <c r="BD268" s="223"/>
      <c r="BE268" s="223"/>
      <c r="BF268" s="223"/>
      <c r="BG268" s="223"/>
      <c r="BH268" s="223"/>
      <c r="BI268" s="223"/>
      <c r="BJ268" s="223"/>
    </row>
    <row r="269" spans="1:62" x14ac:dyDescent="0.2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c r="BB269" s="223"/>
      <c r="BC269" s="223"/>
      <c r="BD269" s="223"/>
      <c r="BE269" s="223"/>
      <c r="BF269" s="223"/>
      <c r="BG269" s="223"/>
      <c r="BH269" s="223"/>
      <c r="BI269" s="223"/>
      <c r="BJ269" s="223"/>
    </row>
    <row r="270" spans="1:62" x14ac:dyDescent="0.2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c r="BB270" s="223"/>
      <c r="BC270" s="223"/>
      <c r="BD270" s="223"/>
      <c r="BE270" s="223"/>
      <c r="BF270" s="223"/>
      <c r="BG270" s="223"/>
      <c r="BH270" s="223"/>
      <c r="BI270" s="223"/>
      <c r="BJ270" s="223"/>
    </row>
    <row r="271" spans="1:62" x14ac:dyDescent="0.2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c r="BB271" s="223"/>
      <c r="BC271" s="223"/>
      <c r="BD271" s="223"/>
      <c r="BE271" s="223"/>
      <c r="BF271" s="223"/>
      <c r="BG271" s="223"/>
      <c r="BH271" s="223"/>
      <c r="BI271" s="223"/>
      <c r="BJ271" s="223"/>
    </row>
    <row r="272" spans="1:62" x14ac:dyDescent="0.2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c r="BB272" s="223"/>
      <c r="BC272" s="223"/>
      <c r="BD272" s="223"/>
      <c r="BE272" s="223"/>
      <c r="BF272" s="223"/>
      <c r="BG272" s="223"/>
      <c r="BH272" s="223"/>
      <c r="BI272" s="223"/>
      <c r="BJ272" s="223"/>
    </row>
    <row r="273" spans="1:62" x14ac:dyDescent="0.2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c r="BB273" s="223"/>
      <c r="BC273" s="223"/>
      <c r="BD273" s="223"/>
      <c r="BE273" s="223"/>
      <c r="BF273" s="223"/>
      <c r="BG273" s="223"/>
      <c r="BH273" s="223"/>
      <c r="BI273" s="223"/>
      <c r="BJ273" s="223"/>
    </row>
    <row r="274" spans="1:62" x14ac:dyDescent="0.2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c r="BB274" s="223"/>
      <c r="BC274" s="223"/>
      <c r="BD274" s="223"/>
      <c r="BE274" s="223"/>
      <c r="BF274" s="223"/>
      <c r="BG274" s="223"/>
      <c r="BH274" s="223"/>
      <c r="BI274" s="223"/>
      <c r="BJ274" s="223"/>
    </row>
    <row r="275" spans="1:62" x14ac:dyDescent="0.2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c r="BB275" s="223"/>
      <c r="BC275" s="223"/>
      <c r="BD275" s="223"/>
      <c r="BE275" s="223"/>
      <c r="BF275" s="223"/>
      <c r="BG275" s="223"/>
      <c r="BH275" s="223"/>
      <c r="BI275" s="223"/>
      <c r="BJ275" s="223"/>
    </row>
    <row r="276" spans="1:62" x14ac:dyDescent="0.2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c r="BB276" s="223"/>
      <c r="BC276" s="223"/>
      <c r="BD276" s="223"/>
      <c r="BE276" s="223"/>
      <c r="BF276" s="223"/>
      <c r="BG276" s="223"/>
      <c r="BH276" s="223"/>
      <c r="BI276" s="223"/>
      <c r="BJ276" s="223"/>
    </row>
    <row r="277" spans="1:62" x14ac:dyDescent="0.2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c r="BB277" s="223"/>
      <c r="BC277" s="223"/>
      <c r="BD277" s="223"/>
      <c r="BE277" s="223"/>
      <c r="BF277" s="223"/>
      <c r="BG277" s="223"/>
      <c r="BH277" s="223"/>
      <c r="BI277" s="223"/>
      <c r="BJ277" s="223"/>
    </row>
    <row r="278" spans="1:62" x14ac:dyDescent="0.2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c r="BB278" s="223"/>
      <c r="BC278" s="223"/>
      <c r="BD278" s="223"/>
      <c r="BE278" s="223"/>
      <c r="BF278" s="223"/>
      <c r="BG278" s="223"/>
      <c r="BH278" s="223"/>
      <c r="BI278" s="223"/>
      <c r="BJ278" s="223"/>
    </row>
    <row r="279" spans="1:62" x14ac:dyDescent="0.2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c r="BB279" s="223"/>
      <c r="BC279" s="223"/>
      <c r="BD279" s="223"/>
      <c r="BE279" s="223"/>
      <c r="BF279" s="223"/>
      <c r="BG279" s="223"/>
      <c r="BH279" s="223"/>
      <c r="BI279" s="223"/>
      <c r="BJ279" s="223"/>
    </row>
    <row r="280" spans="1:62" x14ac:dyDescent="0.2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c r="BB280" s="223"/>
      <c r="BC280" s="223"/>
      <c r="BD280" s="223"/>
      <c r="BE280" s="223"/>
      <c r="BF280" s="223"/>
      <c r="BG280" s="223"/>
      <c r="BH280" s="223"/>
      <c r="BI280" s="223"/>
      <c r="BJ280" s="223"/>
    </row>
    <row r="281" spans="1:62" x14ac:dyDescent="0.2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c r="BB281" s="223"/>
      <c r="BC281" s="223"/>
      <c r="BD281" s="223"/>
      <c r="BE281" s="223"/>
      <c r="BF281" s="223"/>
      <c r="BG281" s="223"/>
      <c r="BH281" s="223"/>
      <c r="BI281" s="223"/>
      <c r="BJ281" s="223"/>
    </row>
    <row r="282" spans="1:62" x14ac:dyDescent="0.2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c r="BB282" s="223"/>
      <c r="BC282" s="223"/>
      <c r="BD282" s="223"/>
      <c r="BE282" s="223"/>
      <c r="BF282" s="223"/>
      <c r="BG282" s="223"/>
      <c r="BH282" s="223"/>
      <c r="BI282" s="223"/>
      <c r="BJ282" s="223"/>
    </row>
    <row r="283" spans="1:62" x14ac:dyDescent="0.2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c r="BB283" s="223"/>
      <c r="BC283" s="223"/>
      <c r="BD283" s="223"/>
      <c r="BE283" s="223"/>
      <c r="BF283" s="223"/>
      <c r="BG283" s="223"/>
      <c r="BH283" s="223"/>
      <c r="BI283" s="223"/>
      <c r="BJ283" s="223"/>
    </row>
    <row r="284" spans="1:62" x14ac:dyDescent="0.2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c r="BB284" s="223"/>
      <c r="BC284" s="223"/>
      <c r="BD284" s="223"/>
      <c r="BE284" s="223"/>
      <c r="BF284" s="223"/>
      <c r="BG284" s="223"/>
      <c r="BH284" s="223"/>
      <c r="BI284" s="223"/>
      <c r="BJ284" s="223"/>
    </row>
    <row r="285" spans="1:62" x14ac:dyDescent="0.2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c r="BB285" s="223"/>
      <c r="BC285" s="223"/>
      <c r="BD285" s="223"/>
      <c r="BE285" s="223"/>
      <c r="BF285" s="223"/>
      <c r="BG285" s="223"/>
      <c r="BH285" s="223"/>
      <c r="BI285" s="223"/>
      <c r="BJ285" s="223"/>
    </row>
    <row r="286" spans="1:62" x14ac:dyDescent="0.2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c r="BB286" s="223"/>
      <c r="BC286" s="223"/>
      <c r="BD286" s="223"/>
      <c r="BE286" s="223"/>
      <c r="BF286" s="223"/>
      <c r="BG286" s="223"/>
      <c r="BH286" s="223"/>
      <c r="BI286" s="223"/>
      <c r="BJ286" s="223"/>
    </row>
    <row r="287" spans="1:62" x14ac:dyDescent="0.2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c r="BB287" s="223"/>
      <c r="BC287" s="223"/>
      <c r="BD287" s="223"/>
      <c r="BE287" s="223"/>
      <c r="BF287" s="223"/>
      <c r="BG287" s="223"/>
      <c r="BH287" s="223"/>
      <c r="BI287" s="223"/>
      <c r="BJ287" s="223"/>
    </row>
    <row r="288" spans="1:62" x14ac:dyDescent="0.2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c r="BB288" s="223"/>
      <c r="BC288" s="223"/>
      <c r="BD288" s="223"/>
      <c r="BE288" s="223"/>
      <c r="BF288" s="223"/>
      <c r="BG288" s="223"/>
      <c r="BH288" s="223"/>
      <c r="BI288" s="223"/>
      <c r="BJ288" s="223"/>
    </row>
    <row r="289" spans="1:62" x14ac:dyDescent="0.2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c r="BB289" s="223"/>
      <c r="BC289" s="223"/>
      <c r="BD289" s="223"/>
      <c r="BE289" s="223"/>
      <c r="BF289" s="223"/>
      <c r="BG289" s="223"/>
      <c r="BH289" s="223"/>
      <c r="BI289" s="223"/>
      <c r="BJ289" s="223"/>
    </row>
    <row r="290" spans="1:62" x14ac:dyDescent="0.2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c r="BB290" s="223"/>
      <c r="BC290" s="223"/>
      <c r="BD290" s="223"/>
      <c r="BE290" s="223"/>
      <c r="BF290" s="223"/>
      <c r="BG290" s="223"/>
      <c r="BH290" s="223"/>
      <c r="BI290" s="223"/>
      <c r="BJ290" s="223"/>
    </row>
    <row r="291" spans="1:62" x14ac:dyDescent="0.2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c r="BB291" s="223"/>
      <c r="BC291" s="223"/>
      <c r="BD291" s="223"/>
      <c r="BE291" s="223"/>
      <c r="BF291" s="223"/>
      <c r="BG291" s="223"/>
      <c r="BH291" s="223"/>
      <c r="BI291" s="223"/>
      <c r="BJ291" s="223"/>
    </row>
    <row r="292" spans="1:62" x14ac:dyDescent="0.2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c r="BB292" s="223"/>
      <c r="BC292" s="223"/>
      <c r="BD292" s="223"/>
      <c r="BE292" s="223"/>
      <c r="BF292" s="223"/>
      <c r="BG292" s="223"/>
      <c r="BH292" s="223"/>
      <c r="BI292" s="223"/>
      <c r="BJ292" s="223"/>
    </row>
    <row r="293" spans="1:62" x14ac:dyDescent="0.2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c r="BB293" s="223"/>
      <c r="BC293" s="223"/>
      <c r="BD293" s="223"/>
      <c r="BE293" s="223"/>
      <c r="BF293" s="223"/>
      <c r="BG293" s="223"/>
      <c r="BH293" s="223"/>
      <c r="BI293" s="223"/>
      <c r="BJ293" s="223"/>
    </row>
    <row r="294" spans="1:62" x14ac:dyDescent="0.2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c r="BB294" s="223"/>
      <c r="BC294" s="223"/>
      <c r="BD294" s="223"/>
      <c r="BE294" s="223"/>
      <c r="BF294" s="223"/>
      <c r="BG294" s="223"/>
      <c r="BH294" s="223"/>
      <c r="BI294" s="223"/>
      <c r="BJ294" s="223"/>
    </row>
    <row r="295" spans="1:62" x14ac:dyDescent="0.2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c r="BB295" s="223"/>
      <c r="BC295" s="223"/>
      <c r="BD295" s="223"/>
      <c r="BE295" s="223"/>
      <c r="BF295" s="223"/>
      <c r="BG295" s="223"/>
      <c r="BH295" s="223"/>
      <c r="BI295" s="223"/>
      <c r="BJ295" s="223"/>
    </row>
    <row r="296" spans="1:62" x14ac:dyDescent="0.2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c r="BB296" s="223"/>
      <c r="BC296" s="223"/>
      <c r="BD296" s="223"/>
      <c r="BE296" s="223"/>
      <c r="BF296" s="223"/>
      <c r="BG296" s="223"/>
      <c r="BH296" s="223"/>
      <c r="BI296" s="223"/>
      <c r="BJ296" s="223"/>
    </row>
    <row r="297" spans="1:62" x14ac:dyDescent="0.2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c r="BB297" s="223"/>
      <c r="BC297" s="223"/>
      <c r="BD297" s="223"/>
      <c r="BE297" s="223"/>
      <c r="BF297" s="223"/>
      <c r="BG297" s="223"/>
      <c r="BH297" s="223"/>
      <c r="BI297" s="223"/>
      <c r="BJ297" s="223"/>
    </row>
    <row r="298" spans="1:62" x14ac:dyDescent="0.2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c r="BB298" s="223"/>
      <c r="BC298" s="223"/>
      <c r="BD298" s="223"/>
      <c r="BE298" s="223"/>
      <c r="BF298" s="223"/>
      <c r="BG298" s="223"/>
      <c r="BH298" s="223"/>
      <c r="BI298" s="223"/>
      <c r="BJ298" s="223"/>
    </row>
    <row r="299" spans="1:62" x14ac:dyDescent="0.2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c r="BB299" s="223"/>
      <c r="BC299" s="223"/>
      <c r="BD299" s="223"/>
      <c r="BE299" s="223"/>
      <c r="BF299" s="223"/>
      <c r="BG299" s="223"/>
      <c r="BH299" s="223"/>
      <c r="BI299" s="223"/>
      <c r="BJ299" s="223"/>
    </row>
    <row r="300" spans="1:62" x14ac:dyDescent="0.2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c r="BB300" s="223"/>
      <c r="BC300" s="223"/>
      <c r="BD300" s="223"/>
      <c r="BE300" s="223"/>
      <c r="BF300" s="223"/>
      <c r="BG300" s="223"/>
      <c r="BH300" s="223"/>
      <c r="BI300" s="223"/>
      <c r="BJ300" s="223"/>
    </row>
    <row r="301" spans="1:62" x14ac:dyDescent="0.2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c r="BB301" s="223"/>
      <c r="BC301" s="223"/>
      <c r="BD301" s="223"/>
      <c r="BE301" s="223"/>
      <c r="BF301" s="223"/>
      <c r="BG301" s="223"/>
      <c r="BH301" s="223"/>
      <c r="BI301" s="223"/>
      <c r="BJ301" s="223"/>
    </row>
    <row r="302" spans="1:62" x14ac:dyDescent="0.2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c r="BB302" s="223"/>
      <c r="BC302" s="223"/>
      <c r="BD302" s="223"/>
      <c r="BE302" s="223"/>
      <c r="BF302" s="223"/>
      <c r="BG302" s="223"/>
      <c r="BH302" s="223"/>
      <c r="BI302" s="223"/>
      <c r="BJ302" s="223"/>
    </row>
    <row r="303" spans="1:62" x14ac:dyDescent="0.2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c r="BB303" s="223"/>
      <c r="BC303" s="223"/>
      <c r="BD303" s="223"/>
      <c r="BE303" s="223"/>
      <c r="BF303" s="223"/>
      <c r="BG303" s="223"/>
      <c r="BH303" s="223"/>
      <c r="BI303" s="223"/>
      <c r="BJ303" s="223"/>
    </row>
    <row r="304" spans="1:62" x14ac:dyDescent="0.2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c r="BB304" s="223"/>
      <c r="BC304" s="223"/>
      <c r="BD304" s="223"/>
      <c r="BE304" s="223"/>
      <c r="BF304" s="223"/>
      <c r="BG304" s="223"/>
      <c r="BH304" s="223"/>
      <c r="BI304" s="223"/>
      <c r="BJ304" s="223"/>
    </row>
    <row r="305" spans="1:62" x14ac:dyDescent="0.2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c r="BB305" s="223"/>
      <c r="BC305" s="223"/>
      <c r="BD305" s="223"/>
      <c r="BE305" s="223"/>
      <c r="BF305" s="223"/>
      <c r="BG305" s="223"/>
      <c r="BH305" s="223"/>
      <c r="BI305" s="223"/>
      <c r="BJ305" s="223"/>
    </row>
    <row r="306" spans="1:62" x14ac:dyDescent="0.2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c r="BB306" s="223"/>
      <c r="BC306" s="223"/>
      <c r="BD306" s="223"/>
      <c r="BE306" s="223"/>
      <c r="BF306" s="223"/>
      <c r="BG306" s="223"/>
      <c r="BH306" s="223"/>
      <c r="BI306" s="223"/>
      <c r="BJ306" s="223"/>
    </row>
    <row r="307" spans="1:62" x14ac:dyDescent="0.2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c r="BB307" s="223"/>
      <c r="BC307" s="223"/>
      <c r="BD307" s="223"/>
      <c r="BE307" s="223"/>
      <c r="BF307" s="223"/>
      <c r="BG307" s="223"/>
      <c r="BH307" s="223"/>
      <c r="BI307" s="223"/>
      <c r="BJ307" s="223"/>
    </row>
    <row r="308" spans="1:62" x14ac:dyDescent="0.2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c r="BB308" s="223"/>
      <c r="BC308" s="223"/>
      <c r="BD308" s="223"/>
      <c r="BE308" s="223"/>
      <c r="BF308" s="223"/>
      <c r="BG308" s="223"/>
      <c r="BH308" s="223"/>
      <c r="BI308" s="223"/>
      <c r="BJ308" s="223"/>
    </row>
    <row r="309" spans="1:62" x14ac:dyDescent="0.2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c r="BB309" s="223"/>
      <c r="BC309" s="223"/>
      <c r="BD309" s="223"/>
      <c r="BE309" s="223"/>
      <c r="BF309" s="223"/>
      <c r="BG309" s="223"/>
      <c r="BH309" s="223"/>
      <c r="BI309" s="223"/>
      <c r="BJ309" s="223"/>
    </row>
    <row r="310" spans="1:62" x14ac:dyDescent="0.2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c r="BB310" s="223"/>
      <c r="BC310" s="223"/>
      <c r="BD310" s="223"/>
      <c r="BE310" s="223"/>
      <c r="BF310" s="223"/>
      <c r="BG310" s="223"/>
      <c r="BH310" s="223"/>
      <c r="BI310" s="223"/>
      <c r="BJ310" s="223"/>
    </row>
    <row r="311" spans="1:62" x14ac:dyDescent="0.2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c r="BB311" s="223"/>
      <c r="BC311" s="223"/>
      <c r="BD311" s="223"/>
      <c r="BE311" s="223"/>
      <c r="BF311" s="223"/>
      <c r="BG311" s="223"/>
      <c r="BH311" s="223"/>
      <c r="BI311" s="223"/>
      <c r="BJ311" s="223"/>
    </row>
    <row r="312" spans="1:62" x14ac:dyDescent="0.2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c r="BB312" s="223"/>
      <c r="BC312" s="223"/>
      <c r="BD312" s="223"/>
      <c r="BE312" s="223"/>
      <c r="BF312" s="223"/>
      <c r="BG312" s="223"/>
      <c r="BH312" s="223"/>
      <c r="BI312" s="223"/>
      <c r="BJ312" s="223"/>
    </row>
    <row r="313" spans="1:62" x14ac:dyDescent="0.2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c r="BB313" s="223"/>
      <c r="BC313" s="223"/>
      <c r="BD313" s="223"/>
      <c r="BE313" s="223"/>
      <c r="BF313" s="223"/>
      <c r="BG313" s="223"/>
      <c r="BH313" s="223"/>
      <c r="BI313" s="223"/>
      <c r="BJ313" s="223"/>
    </row>
    <row r="314" spans="1:62" x14ac:dyDescent="0.2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c r="BB314" s="223"/>
      <c r="BC314" s="223"/>
      <c r="BD314" s="223"/>
      <c r="BE314" s="223"/>
      <c r="BF314" s="223"/>
      <c r="BG314" s="223"/>
      <c r="BH314" s="223"/>
      <c r="BI314" s="223"/>
      <c r="BJ314" s="223"/>
    </row>
    <row r="315" spans="1:62" x14ac:dyDescent="0.2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c r="BB315" s="223"/>
      <c r="BC315" s="223"/>
      <c r="BD315" s="223"/>
      <c r="BE315" s="223"/>
      <c r="BF315" s="223"/>
      <c r="BG315" s="223"/>
      <c r="BH315" s="223"/>
      <c r="BI315" s="223"/>
      <c r="BJ315" s="223"/>
    </row>
    <row r="316" spans="1:62" x14ac:dyDescent="0.2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c r="BB316" s="223"/>
      <c r="BC316" s="223"/>
      <c r="BD316" s="223"/>
      <c r="BE316" s="223"/>
      <c r="BF316" s="223"/>
      <c r="BG316" s="223"/>
      <c r="BH316" s="223"/>
      <c r="BI316" s="223"/>
      <c r="BJ316" s="223"/>
    </row>
    <row r="317" spans="1:62" x14ac:dyDescent="0.2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c r="BB317" s="223"/>
      <c r="BC317" s="223"/>
      <c r="BD317" s="223"/>
      <c r="BE317" s="223"/>
      <c r="BF317" s="223"/>
      <c r="BG317" s="223"/>
      <c r="BH317" s="223"/>
      <c r="BI317" s="223"/>
      <c r="BJ317" s="223"/>
    </row>
    <row r="318" spans="1:62" x14ac:dyDescent="0.2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c r="BB318" s="223"/>
      <c r="BC318" s="223"/>
      <c r="BD318" s="223"/>
      <c r="BE318" s="223"/>
      <c r="BF318" s="223"/>
      <c r="BG318" s="223"/>
      <c r="BH318" s="223"/>
      <c r="BI318" s="223"/>
      <c r="BJ318" s="223"/>
    </row>
    <row r="319" spans="1:62" x14ac:dyDescent="0.2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c r="BB319" s="223"/>
      <c r="BC319" s="223"/>
      <c r="BD319" s="223"/>
      <c r="BE319" s="223"/>
      <c r="BF319" s="223"/>
      <c r="BG319" s="223"/>
      <c r="BH319" s="223"/>
      <c r="BI319" s="223"/>
      <c r="BJ319" s="223"/>
    </row>
    <row r="320" spans="1:62" x14ac:dyDescent="0.2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c r="BB320" s="223"/>
      <c r="BC320" s="223"/>
      <c r="BD320" s="223"/>
      <c r="BE320" s="223"/>
      <c r="BF320" s="223"/>
      <c r="BG320" s="223"/>
      <c r="BH320" s="223"/>
      <c r="BI320" s="223"/>
      <c r="BJ320" s="223"/>
    </row>
    <row r="321" spans="1:62" x14ac:dyDescent="0.2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c r="BB321" s="223"/>
      <c r="BC321" s="223"/>
      <c r="BD321" s="223"/>
      <c r="BE321" s="223"/>
      <c r="BF321" s="223"/>
      <c r="BG321" s="223"/>
      <c r="BH321" s="223"/>
      <c r="BI321" s="223"/>
      <c r="BJ321" s="223"/>
    </row>
    <row r="322" spans="1:62" x14ac:dyDescent="0.2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c r="BB322" s="223"/>
      <c r="BC322" s="223"/>
      <c r="BD322" s="223"/>
      <c r="BE322" s="223"/>
      <c r="BF322" s="223"/>
      <c r="BG322" s="223"/>
      <c r="BH322" s="223"/>
      <c r="BI322" s="223"/>
      <c r="BJ322" s="223"/>
    </row>
    <row r="323" spans="1:62" x14ac:dyDescent="0.2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c r="BB323" s="223"/>
      <c r="BC323" s="223"/>
      <c r="BD323" s="223"/>
      <c r="BE323" s="223"/>
      <c r="BF323" s="223"/>
      <c r="BG323" s="223"/>
      <c r="BH323" s="223"/>
      <c r="BI323" s="223"/>
      <c r="BJ323" s="223"/>
    </row>
    <row r="324" spans="1:62" x14ac:dyDescent="0.2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c r="BB324" s="223"/>
      <c r="BC324" s="223"/>
      <c r="BD324" s="223"/>
      <c r="BE324" s="223"/>
      <c r="BF324" s="223"/>
      <c r="BG324" s="223"/>
      <c r="BH324" s="223"/>
      <c r="BI324" s="223"/>
      <c r="BJ324" s="223"/>
    </row>
    <row r="325" spans="1:62" x14ac:dyDescent="0.2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c r="BB325" s="223"/>
      <c r="BC325" s="223"/>
      <c r="BD325" s="223"/>
      <c r="BE325" s="223"/>
      <c r="BF325" s="223"/>
      <c r="BG325" s="223"/>
      <c r="BH325" s="223"/>
      <c r="BI325" s="223"/>
      <c r="BJ325" s="223"/>
    </row>
    <row r="326" spans="1:62" x14ac:dyDescent="0.2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c r="BB326" s="223"/>
      <c r="BC326" s="223"/>
      <c r="BD326" s="223"/>
      <c r="BE326" s="223"/>
      <c r="BF326" s="223"/>
      <c r="BG326" s="223"/>
      <c r="BH326" s="223"/>
      <c r="BI326" s="223"/>
      <c r="BJ326" s="223"/>
    </row>
    <row r="327" spans="1:62" x14ac:dyDescent="0.2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c r="BB327" s="223"/>
      <c r="BC327" s="223"/>
      <c r="BD327" s="223"/>
      <c r="BE327" s="223"/>
      <c r="BF327" s="223"/>
      <c r="BG327" s="223"/>
      <c r="BH327" s="223"/>
      <c r="BI327" s="223"/>
      <c r="BJ327" s="223"/>
    </row>
    <row r="328" spans="1:62" x14ac:dyDescent="0.2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c r="BB328" s="223"/>
      <c r="BC328" s="223"/>
      <c r="BD328" s="223"/>
      <c r="BE328" s="223"/>
      <c r="BF328" s="223"/>
      <c r="BG328" s="223"/>
      <c r="BH328" s="223"/>
      <c r="BI328" s="223"/>
      <c r="BJ328" s="223"/>
    </row>
    <row r="329" spans="1:62" x14ac:dyDescent="0.2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c r="BB329" s="223"/>
      <c r="BC329" s="223"/>
      <c r="BD329" s="223"/>
      <c r="BE329" s="223"/>
      <c r="BF329" s="223"/>
      <c r="BG329" s="223"/>
      <c r="BH329" s="223"/>
      <c r="BI329" s="223"/>
      <c r="BJ329" s="223"/>
    </row>
    <row r="330" spans="1:62" x14ac:dyDescent="0.2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c r="BB330" s="223"/>
      <c r="BC330" s="223"/>
      <c r="BD330" s="223"/>
      <c r="BE330" s="223"/>
      <c r="BF330" s="223"/>
      <c r="BG330" s="223"/>
      <c r="BH330" s="223"/>
      <c r="BI330" s="223"/>
      <c r="BJ330" s="223"/>
    </row>
    <row r="331" spans="1:62" x14ac:dyDescent="0.2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c r="BB331" s="223"/>
      <c r="BC331" s="223"/>
      <c r="BD331" s="223"/>
      <c r="BE331" s="223"/>
      <c r="BF331" s="223"/>
      <c r="BG331" s="223"/>
      <c r="BH331" s="223"/>
      <c r="BI331" s="223"/>
      <c r="BJ331" s="223"/>
    </row>
    <row r="332" spans="1:62" x14ac:dyDescent="0.2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c r="BB332" s="223"/>
      <c r="BC332" s="223"/>
      <c r="BD332" s="223"/>
      <c r="BE332" s="223"/>
      <c r="BF332" s="223"/>
      <c r="BG332" s="223"/>
      <c r="BH332" s="223"/>
      <c r="BI332" s="223"/>
      <c r="BJ332" s="223"/>
    </row>
    <row r="333" spans="1:62" x14ac:dyDescent="0.2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c r="BB333" s="223"/>
      <c r="BC333" s="223"/>
      <c r="BD333" s="223"/>
      <c r="BE333" s="223"/>
      <c r="BF333" s="223"/>
      <c r="BG333" s="223"/>
      <c r="BH333" s="223"/>
      <c r="BI333" s="223"/>
      <c r="BJ333" s="223"/>
    </row>
    <row r="334" spans="1:62" x14ac:dyDescent="0.2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c r="BB334" s="223"/>
      <c r="BC334" s="223"/>
      <c r="BD334" s="223"/>
      <c r="BE334" s="223"/>
      <c r="BF334" s="223"/>
      <c r="BG334" s="223"/>
      <c r="BH334" s="223"/>
      <c r="BI334" s="223"/>
      <c r="BJ334" s="223"/>
    </row>
    <row r="335" spans="1:62" x14ac:dyDescent="0.2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c r="BB335" s="223"/>
      <c r="BC335" s="223"/>
      <c r="BD335" s="223"/>
      <c r="BE335" s="223"/>
      <c r="BF335" s="223"/>
      <c r="BG335" s="223"/>
      <c r="BH335" s="223"/>
      <c r="BI335" s="223"/>
      <c r="BJ335" s="223"/>
    </row>
    <row r="336" spans="1:62" x14ac:dyDescent="0.2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c r="BB336" s="223"/>
      <c r="BC336" s="223"/>
      <c r="BD336" s="223"/>
      <c r="BE336" s="223"/>
      <c r="BF336" s="223"/>
      <c r="BG336" s="223"/>
      <c r="BH336" s="223"/>
      <c r="BI336" s="223"/>
      <c r="BJ336" s="223"/>
    </row>
    <row r="337" spans="1:62" x14ac:dyDescent="0.2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c r="BB337" s="223"/>
      <c r="BC337" s="223"/>
      <c r="BD337" s="223"/>
      <c r="BE337" s="223"/>
      <c r="BF337" s="223"/>
      <c r="BG337" s="223"/>
      <c r="BH337" s="223"/>
      <c r="BI337" s="223"/>
      <c r="BJ337" s="223"/>
    </row>
    <row r="338" spans="1:62" x14ac:dyDescent="0.2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c r="BB338" s="223"/>
      <c r="BC338" s="223"/>
      <c r="BD338" s="223"/>
      <c r="BE338" s="223"/>
      <c r="BF338" s="223"/>
      <c r="BG338" s="223"/>
      <c r="BH338" s="223"/>
      <c r="BI338" s="223"/>
      <c r="BJ338" s="223"/>
    </row>
    <row r="339" spans="1:62" x14ac:dyDescent="0.2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c r="BB339" s="223"/>
      <c r="BC339" s="223"/>
      <c r="BD339" s="223"/>
      <c r="BE339" s="223"/>
      <c r="BF339" s="223"/>
      <c r="BG339" s="223"/>
      <c r="BH339" s="223"/>
      <c r="BI339" s="223"/>
      <c r="BJ339" s="223"/>
    </row>
    <row r="340" spans="1:62" x14ac:dyDescent="0.2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c r="BB340" s="223"/>
      <c r="BC340" s="223"/>
      <c r="BD340" s="223"/>
      <c r="BE340" s="223"/>
      <c r="BF340" s="223"/>
      <c r="BG340" s="223"/>
      <c r="BH340" s="223"/>
      <c r="BI340" s="223"/>
      <c r="BJ340" s="223"/>
    </row>
    <row r="341" spans="1:62" x14ac:dyDescent="0.2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c r="BB341" s="223"/>
      <c r="BC341" s="223"/>
      <c r="BD341" s="223"/>
      <c r="BE341" s="223"/>
      <c r="BF341" s="223"/>
      <c r="BG341" s="223"/>
      <c r="BH341" s="223"/>
      <c r="BI341" s="223"/>
      <c r="BJ341" s="223"/>
    </row>
    <row r="342" spans="1:62" x14ac:dyDescent="0.2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c r="BB342" s="223"/>
      <c r="BC342" s="223"/>
      <c r="BD342" s="223"/>
      <c r="BE342" s="223"/>
      <c r="BF342" s="223"/>
      <c r="BG342" s="223"/>
      <c r="BH342" s="223"/>
      <c r="BI342" s="223"/>
      <c r="BJ342" s="223"/>
    </row>
    <row r="343" spans="1:62" x14ac:dyDescent="0.2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c r="BB343" s="223"/>
      <c r="BC343" s="223"/>
      <c r="BD343" s="223"/>
      <c r="BE343" s="223"/>
      <c r="BF343" s="223"/>
      <c r="BG343" s="223"/>
      <c r="BH343" s="223"/>
      <c r="BI343" s="223"/>
      <c r="BJ343" s="223"/>
    </row>
    <row r="344" spans="1:62" x14ac:dyDescent="0.2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c r="BB344" s="223"/>
      <c r="BC344" s="223"/>
      <c r="BD344" s="223"/>
      <c r="BE344" s="223"/>
      <c r="BF344" s="223"/>
      <c r="BG344" s="223"/>
      <c r="BH344" s="223"/>
      <c r="BI344" s="223"/>
      <c r="BJ344" s="223"/>
    </row>
    <row r="345" spans="1:62" x14ac:dyDescent="0.2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c r="BB345" s="223"/>
      <c r="BC345" s="223"/>
      <c r="BD345" s="223"/>
      <c r="BE345" s="223"/>
      <c r="BF345" s="223"/>
      <c r="BG345" s="223"/>
      <c r="BH345" s="223"/>
      <c r="BI345" s="223"/>
      <c r="BJ345" s="223"/>
    </row>
    <row r="346" spans="1:62" x14ac:dyDescent="0.2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c r="BB346" s="223"/>
      <c r="BC346" s="223"/>
      <c r="BD346" s="223"/>
      <c r="BE346" s="223"/>
      <c r="BF346" s="223"/>
      <c r="BG346" s="223"/>
      <c r="BH346" s="223"/>
      <c r="BI346" s="223"/>
      <c r="BJ346" s="223"/>
    </row>
    <row r="347" spans="1:62" x14ac:dyDescent="0.2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c r="BB347" s="223"/>
      <c r="BC347" s="223"/>
      <c r="BD347" s="223"/>
      <c r="BE347" s="223"/>
      <c r="BF347" s="223"/>
      <c r="BG347" s="223"/>
      <c r="BH347" s="223"/>
      <c r="BI347" s="223"/>
      <c r="BJ347" s="223"/>
    </row>
    <row r="348" spans="1:62" x14ac:dyDescent="0.2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c r="BB348" s="223"/>
      <c r="BC348" s="223"/>
      <c r="BD348" s="223"/>
      <c r="BE348" s="223"/>
      <c r="BF348" s="223"/>
      <c r="BG348" s="223"/>
      <c r="BH348" s="223"/>
      <c r="BI348" s="223"/>
      <c r="BJ348" s="223"/>
    </row>
    <row r="349" spans="1:62" x14ac:dyDescent="0.2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c r="BB349" s="223"/>
      <c r="BC349" s="223"/>
      <c r="BD349" s="223"/>
      <c r="BE349" s="223"/>
      <c r="BF349" s="223"/>
      <c r="BG349" s="223"/>
      <c r="BH349" s="223"/>
      <c r="BI349" s="223"/>
      <c r="BJ349" s="223"/>
    </row>
    <row r="350" spans="1:62" x14ac:dyDescent="0.2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c r="BB350" s="223"/>
      <c r="BC350" s="223"/>
      <c r="BD350" s="223"/>
      <c r="BE350" s="223"/>
      <c r="BF350" s="223"/>
      <c r="BG350" s="223"/>
      <c r="BH350" s="223"/>
      <c r="BI350" s="223"/>
      <c r="BJ350" s="223"/>
    </row>
    <row r="351" spans="1:62" x14ac:dyDescent="0.2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c r="BB351" s="223"/>
      <c r="BC351" s="223"/>
      <c r="BD351" s="223"/>
      <c r="BE351" s="223"/>
      <c r="BF351" s="223"/>
      <c r="BG351" s="223"/>
      <c r="BH351" s="223"/>
      <c r="BI351" s="223"/>
      <c r="BJ351" s="223"/>
    </row>
    <row r="352" spans="1:62" x14ac:dyDescent="0.2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c r="BB352" s="223"/>
      <c r="BC352" s="223"/>
      <c r="BD352" s="223"/>
      <c r="BE352" s="223"/>
      <c r="BF352" s="223"/>
      <c r="BG352" s="223"/>
      <c r="BH352" s="223"/>
      <c r="BI352" s="223"/>
      <c r="BJ352" s="223"/>
    </row>
    <row r="353" spans="1:62" x14ac:dyDescent="0.2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c r="BB353" s="223"/>
      <c r="BC353" s="223"/>
      <c r="BD353" s="223"/>
      <c r="BE353" s="223"/>
      <c r="BF353" s="223"/>
      <c r="BG353" s="223"/>
      <c r="BH353" s="223"/>
      <c r="BI353" s="223"/>
      <c r="BJ353" s="223"/>
    </row>
    <row r="354" spans="1:62" x14ac:dyDescent="0.2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c r="BB354" s="223"/>
      <c r="BC354" s="223"/>
      <c r="BD354" s="223"/>
      <c r="BE354" s="223"/>
      <c r="BF354" s="223"/>
      <c r="BG354" s="223"/>
      <c r="BH354" s="223"/>
      <c r="BI354" s="223"/>
      <c r="BJ354" s="223"/>
    </row>
    <row r="355" spans="1:62" x14ac:dyDescent="0.2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c r="BB355" s="223"/>
      <c r="BC355" s="223"/>
      <c r="BD355" s="223"/>
      <c r="BE355" s="223"/>
      <c r="BF355" s="223"/>
      <c r="BG355" s="223"/>
      <c r="BH355" s="223"/>
      <c r="BI355" s="223"/>
      <c r="BJ355" s="223"/>
    </row>
    <row r="356" spans="1:62" x14ac:dyDescent="0.2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c r="BB356" s="223"/>
      <c r="BC356" s="223"/>
      <c r="BD356" s="223"/>
      <c r="BE356" s="223"/>
      <c r="BF356" s="223"/>
      <c r="BG356" s="223"/>
      <c r="BH356" s="223"/>
      <c r="BI356" s="223"/>
      <c r="BJ356" s="223"/>
    </row>
    <row r="357" spans="1:62" x14ac:dyDescent="0.2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c r="BB357" s="223"/>
      <c r="BC357" s="223"/>
      <c r="BD357" s="223"/>
      <c r="BE357" s="223"/>
      <c r="BF357" s="223"/>
      <c r="BG357" s="223"/>
      <c r="BH357" s="223"/>
      <c r="BI357" s="223"/>
      <c r="BJ357" s="223"/>
    </row>
    <row r="358" spans="1:62" x14ac:dyDescent="0.2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c r="BB358" s="223"/>
      <c r="BC358" s="223"/>
      <c r="BD358" s="223"/>
      <c r="BE358" s="223"/>
      <c r="BF358" s="223"/>
      <c r="BG358" s="223"/>
      <c r="BH358" s="223"/>
      <c r="BI358" s="223"/>
      <c r="BJ358" s="223"/>
    </row>
    <row r="359" spans="1:62" x14ac:dyDescent="0.2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c r="BB359" s="223"/>
      <c r="BC359" s="223"/>
      <c r="BD359" s="223"/>
      <c r="BE359" s="223"/>
      <c r="BF359" s="223"/>
      <c r="BG359" s="223"/>
      <c r="BH359" s="223"/>
      <c r="BI359" s="223"/>
      <c r="BJ359" s="223"/>
    </row>
    <row r="360" spans="1:62" x14ac:dyDescent="0.2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c r="BB360" s="223"/>
      <c r="BC360" s="223"/>
      <c r="BD360" s="223"/>
      <c r="BE360" s="223"/>
      <c r="BF360" s="223"/>
      <c r="BG360" s="223"/>
      <c r="BH360" s="223"/>
      <c r="BI360" s="223"/>
      <c r="BJ360" s="223"/>
    </row>
    <row r="361" spans="1:62" x14ac:dyDescent="0.2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c r="BB361" s="223"/>
      <c r="BC361" s="223"/>
      <c r="BD361" s="223"/>
      <c r="BE361" s="223"/>
      <c r="BF361" s="223"/>
      <c r="BG361" s="223"/>
      <c r="BH361" s="223"/>
      <c r="BI361" s="223"/>
      <c r="BJ361" s="223"/>
    </row>
    <row r="362" spans="1:62" x14ac:dyDescent="0.2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c r="BB362" s="223"/>
      <c r="BC362" s="223"/>
      <c r="BD362" s="223"/>
      <c r="BE362" s="223"/>
      <c r="BF362" s="223"/>
      <c r="BG362" s="223"/>
      <c r="BH362" s="223"/>
      <c r="BI362" s="223"/>
      <c r="BJ362" s="223"/>
    </row>
    <row r="363" spans="1:62" x14ac:dyDescent="0.2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c r="BB363" s="223"/>
      <c r="BC363" s="223"/>
      <c r="BD363" s="223"/>
      <c r="BE363" s="223"/>
      <c r="BF363" s="223"/>
      <c r="BG363" s="223"/>
      <c r="BH363" s="223"/>
      <c r="BI363" s="223"/>
      <c r="BJ363" s="223"/>
    </row>
    <row r="364" spans="1:62" x14ac:dyDescent="0.2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c r="BB364" s="223"/>
      <c r="BC364" s="223"/>
      <c r="BD364" s="223"/>
      <c r="BE364" s="223"/>
      <c r="BF364" s="223"/>
      <c r="BG364" s="223"/>
      <c r="BH364" s="223"/>
      <c r="BI364" s="223"/>
      <c r="BJ364" s="223"/>
    </row>
    <row r="365" spans="1:62" x14ac:dyDescent="0.2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c r="BB365" s="223"/>
      <c r="BC365" s="223"/>
      <c r="BD365" s="223"/>
      <c r="BE365" s="223"/>
      <c r="BF365" s="223"/>
      <c r="BG365" s="223"/>
      <c r="BH365" s="223"/>
      <c r="BI365" s="223"/>
      <c r="BJ365" s="223"/>
    </row>
    <row r="366" spans="1:62" x14ac:dyDescent="0.2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c r="BB366" s="223"/>
      <c r="BC366" s="223"/>
      <c r="BD366" s="223"/>
      <c r="BE366" s="223"/>
      <c r="BF366" s="223"/>
      <c r="BG366" s="223"/>
      <c r="BH366" s="223"/>
      <c r="BI366" s="223"/>
      <c r="BJ366" s="223"/>
    </row>
    <row r="367" spans="1:62" x14ac:dyDescent="0.2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c r="BB367" s="223"/>
      <c r="BC367" s="223"/>
      <c r="BD367" s="223"/>
      <c r="BE367" s="223"/>
      <c r="BF367" s="223"/>
      <c r="BG367" s="223"/>
      <c r="BH367" s="223"/>
      <c r="BI367" s="223"/>
      <c r="BJ367" s="223"/>
    </row>
    <row r="368" spans="1:62" x14ac:dyDescent="0.2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c r="BB368" s="223"/>
      <c r="BC368" s="223"/>
      <c r="BD368" s="223"/>
      <c r="BE368" s="223"/>
      <c r="BF368" s="223"/>
      <c r="BG368" s="223"/>
      <c r="BH368" s="223"/>
      <c r="BI368" s="223"/>
      <c r="BJ368" s="223"/>
    </row>
    <row r="369" spans="1:62" x14ac:dyDescent="0.2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c r="BB369" s="223"/>
      <c r="BC369" s="223"/>
      <c r="BD369" s="223"/>
      <c r="BE369" s="223"/>
      <c r="BF369" s="223"/>
      <c r="BG369" s="223"/>
      <c r="BH369" s="223"/>
      <c r="BI369" s="223"/>
      <c r="BJ369" s="223"/>
    </row>
    <row r="370" spans="1:62" x14ac:dyDescent="0.2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c r="BB370" s="223"/>
      <c r="BC370" s="223"/>
      <c r="BD370" s="223"/>
      <c r="BE370" s="223"/>
      <c r="BF370" s="223"/>
      <c r="BG370" s="223"/>
      <c r="BH370" s="223"/>
      <c r="BI370" s="223"/>
      <c r="BJ370" s="223"/>
    </row>
    <row r="371" spans="1:62" x14ac:dyDescent="0.2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c r="BB371" s="223"/>
      <c r="BC371" s="223"/>
      <c r="BD371" s="223"/>
      <c r="BE371" s="223"/>
      <c r="BF371" s="223"/>
      <c r="BG371" s="223"/>
      <c r="BH371" s="223"/>
      <c r="BI371" s="223"/>
      <c r="BJ371" s="223"/>
    </row>
    <row r="372" spans="1:62" x14ac:dyDescent="0.2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c r="BB372" s="223"/>
      <c r="BC372" s="223"/>
      <c r="BD372" s="223"/>
      <c r="BE372" s="223"/>
      <c r="BF372" s="223"/>
      <c r="BG372" s="223"/>
      <c r="BH372" s="223"/>
      <c r="BI372" s="223"/>
      <c r="BJ372" s="223"/>
    </row>
    <row r="373" spans="1:62" x14ac:dyDescent="0.2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c r="BB373" s="223"/>
      <c r="BC373" s="223"/>
      <c r="BD373" s="223"/>
      <c r="BE373" s="223"/>
      <c r="BF373" s="223"/>
      <c r="BG373" s="223"/>
      <c r="BH373" s="223"/>
      <c r="BI373" s="223"/>
      <c r="BJ373" s="223"/>
    </row>
    <row r="374" spans="1:62" x14ac:dyDescent="0.2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c r="BB374" s="223"/>
      <c r="BC374" s="223"/>
      <c r="BD374" s="223"/>
      <c r="BE374" s="223"/>
      <c r="BF374" s="223"/>
      <c r="BG374" s="223"/>
      <c r="BH374" s="223"/>
      <c r="BI374" s="223"/>
      <c r="BJ374" s="223"/>
    </row>
    <row r="375" spans="1:62" x14ac:dyDescent="0.2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c r="BB375" s="223"/>
      <c r="BC375" s="223"/>
      <c r="BD375" s="223"/>
      <c r="BE375" s="223"/>
      <c r="BF375" s="223"/>
      <c r="BG375" s="223"/>
      <c r="BH375" s="223"/>
      <c r="BI375" s="223"/>
      <c r="BJ375" s="223"/>
    </row>
    <row r="376" spans="1:62" x14ac:dyDescent="0.2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c r="BB376" s="223"/>
      <c r="BC376" s="223"/>
      <c r="BD376" s="223"/>
      <c r="BE376" s="223"/>
      <c r="BF376" s="223"/>
      <c r="BG376" s="223"/>
      <c r="BH376" s="223"/>
      <c r="BI376" s="223"/>
      <c r="BJ376" s="223"/>
    </row>
    <row r="377" spans="1:62" x14ac:dyDescent="0.2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c r="BB377" s="223"/>
      <c r="BC377" s="223"/>
      <c r="BD377" s="223"/>
      <c r="BE377" s="223"/>
      <c r="BF377" s="223"/>
      <c r="BG377" s="223"/>
      <c r="BH377" s="223"/>
      <c r="BI377" s="223"/>
      <c r="BJ377" s="223"/>
    </row>
    <row r="378" spans="1:62" x14ac:dyDescent="0.2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c r="BB378" s="223"/>
      <c r="BC378" s="223"/>
      <c r="BD378" s="223"/>
      <c r="BE378" s="223"/>
      <c r="BF378" s="223"/>
      <c r="BG378" s="223"/>
      <c r="BH378" s="223"/>
      <c r="BI378" s="223"/>
      <c r="BJ378" s="223"/>
    </row>
    <row r="379" spans="1:62" x14ac:dyDescent="0.2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c r="BB379" s="223"/>
      <c r="BC379" s="223"/>
      <c r="BD379" s="223"/>
      <c r="BE379" s="223"/>
      <c r="BF379" s="223"/>
      <c r="BG379" s="223"/>
      <c r="BH379" s="223"/>
      <c r="BI379" s="223"/>
      <c r="BJ379" s="223"/>
    </row>
    <row r="380" spans="1:62" x14ac:dyDescent="0.2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c r="BB380" s="223"/>
      <c r="BC380" s="223"/>
      <c r="BD380" s="223"/>
      <c r="BE380" s="223"/>
      <c r="BF380" s="223"/>
      <c r="BG380" s="223"/>
      <c r="BH380" s="223"/>
      <c r="BI380" s="223"/>
      <c r="BJ380" s="223"/>
    </row>
    <row r="381" spans="1:62" x14ac:dyDescent="0.2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c r="BB381" s="223"/>
      <c r="BC381" s="223"/>
      <c r="BD381" s="223"/>
      <c r="BE381" s="223"/>
      <c r="BF381" s="223"/>
      <c r="BG381" s="223"/>
      <c r="BH381" s="223"/>
      <c r="BI381" s="223"/>
      <c r="BJ381" s="223"/>
    </row>
    <row r="382" spans="1:62" x14ac:dyDescent="0.2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c r="BB382" s="223"/>
      <c r="BC382" s="223"/>
      <c r="BD382" s="223"/>
      <c r="BE382" s="223"/>
      <c r="BF382" s="223"/>
      <c r="BG382" s="223"/>
      <c r="BH382" s="223"/>
      <c r="BI382" s="223"/>
      <c r="BJ382" s="223"/>
    </row>
    <row r="383" spans="1:62" x14ac:dyDescent="0.2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c r="BB383" s="223"/>
      <c r="BC383" s="223"/>
      <c r="BD383" s="223"/>
      <c r="BE383" s="223"/>
      <c r="BF383" s="223"/>
      <c r="BG383" s="223"/>
      <c r="BH383" s="223"/>
      <c r="BI383" s="223"/>
      <c r="BJ383" s="223"/>
    </row>
    <row r="384" spans="1:62" x14ac:dyDescent="0.2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c r="BB384" s="223"/>
      <c r="BC384" s="223"/>
      <c r="BD384" s="223"/>
      <c r="BE384" s="223"/>
      <c r="BF384" s="223"/>
      <c r="BG384" s="223"/>
      <c r="BH384" s="223"/>
      <c r="BI384" s="223"/>
      <c r="BJ384" s="223"/>
    </row>
    <row r="385" spans="1:62" x14ac:dyDescent="0.2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c r="BB385" s="223"/>
      <c r="BC385" s="223"/>
      <c r="BD385" s="223"/>
      <c r="BE385" s="223"/>
      <c r="BF385" s="223"/>
      <c r="BG385" s="223"/>
      <c r="BH385" s="223"/>
      <c r="BI385" s="223"/>
      <c r="BJ385" s="223"/>
    </row>
    <row r="386" spans="1:62" x14ac:dyDescent="0.2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c r="BB386" s="223"/>
      <c r="BC386" s="223"/>
      <c r="BD386" s="223"/>
      <c r="BE386" s="223"/>
      <c r="BF386" s="223"/>
      <c r="BG386" s="223"/>
      <c r="BH386" s="223"/>
      <c r="BI386" s="223"/>
      <c r="BJ386" s="223"/>
    </row>
    <row r="387" spans="1:62" x14ac:dyDescent="0.2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c r="BB387" s="223"/>
      <c r="BC387" s="223"/>
      <c r="BD387" s="223"/>
      <c r="BE387" s="223"/>
      <c r="BF387" s="223"/>
      <c r="BG387" s="223"/>
      <c r="BH387" s="223"/>
      <c r="BI387" s="223"/>
      <c r="BJ387" s="223"/>
    </row>
    <row r="388" spans="1:62" x14ac:dyDescent="0.2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c r="BB388" s="223"/>
      <c r="BC388" s="223"/>
      <c r="BD388" s="223"/>
      <c r="BE388" s="223"/>
      <c r="BF388" s="223"/>
      <c r="BG388" s="223"/>
      <c r="BH388" s="223"/>
      <c r="BI388" s="223"/>
      <c r="BJ388" s="223"/>
    </row>
    <row r="389" spans="1:62" x14ac:dyDescent="0.2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c r="BB389" s="223"/>
      <c r="BC389" s="223"/>
      <c r="BD389" s="223"/>
      <c r="BE389" s="223"/>
      <c r="BF389" s="223"/>
      <c r="BG389" s="223"/>
      <c r="BH389" s="223"/>
      <c r="BI389" s="223"/>
      <c r="BJ389" s="223"/>
    </row>
    <row r="390" spans="1:62" x14ac:dyDescent="0.2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c r="BB390" s="223"/>
      <c r="BC390" s="223"/>
      <c r="BD390" s="223"/>
      <c r="BE390" s="223"/>
      <c r="BF390" s="223"/>
      <c r="BG390" s="223"/>
      <c r="BH390" s="223"/>
      <c r="BI390" s="223"/>
      <c r="BJ390" s="223"/>
    </row>
    <row r="391" spans="1:62" x14ac:dyDescent="0.2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c r="BB391" s="223"/>
      <c r="BC391" s="223"/>
      <c r="BD391" s="223"/>
      <c r="BE391" s="223"/>
      <c r="BF391" s="223"/>
      <c r="BG391" s="223"/>
      <c r="BH391" s="223"/>
      <c r="BI391" s="223"/>
      <c r="BJ391" s="223"/>
    </row>
    <row r="392" spans="1:62" x14ac:dyDescent="0.2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c r="BB392" s="223"/>
      <c r="BC392" s="223"/>
      <c r="BD392" s="223"/>
      <c r="BE392" s="223"/>
      <c r="BF392" s="223"/>
      <c r="BG392" s="223"/>
      <c r="BH392" s="223"/>
      <c r="BI392" s="223"/>
      <c r="BJ392" s="223"/>
    </row>
    <row r="393" spans="1:62" x14ac:dyDescent="0.2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c r="BB393" s="223"/>
      <c r="BC393" s="223"/>
      <c r="BD393" s="223"/>
      <c r="BE393" s="223"/>
      <c r="BF393" s="223"/>
      <c r="BG393" s="223"/>
      <c r="BH393" s="223"/>
      <c r="BI393" s="223"/>
      <c r="BJ393" s="223"/>
    </row>
    <row r="394" spans="1:62" x14ac:dyDescent="0.2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c r="BB394" s="223"/>
      <c r="BC394" s="223"/>
      <c r="BD394" s="223"/>
      <c r="BE394" s="223"/>
      <c r="BF394" s="223"/>
      <c r="BG394" s="223"/>
      <c r="BH394" s="223"/>
      <c r="BI394" s="223"/>
      <c r="BJ394" s="223"/>
    </row>
    <row r="395" spans="1:62" x14ac:dyDescent="0.2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c r="BB395" s="223"/>
      <c r="BC395" s="223"/>
      <c r="BD395" s="223"/>
      <c r="BE395" s="223"/>
      <c r="BF395" s="223"/>
      <c r="BG395" s="223"/>
      <c r="BH395" s="223"/>
      <c r="BI395" s="223"/>
      <c r="BJ395" s="223"/>
    </row>
    <row r="396" spans="1:62" x14ac:dyDescent="0.2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c r="BB396" s="223"/>
      <c r="BC396" s="223"/>
      <c r="BD396" s="223"/>
      <c r="BE396" s="223"/>
      <c r="BF396" s="223"/>
      <c r="BG396" s="223"/>
      <c r="BH396" s="223"/>
      <c r="BI396" s="223"/>
      <c r="BJ396" s="223"/>
    </row>
    <row r="397" spans="1:62" x14ac:dyDescent="0.2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c r="BB397" s="223"/>
      <c r="BC397" s="223"/>
      <c r="BD397" s="223"/>
      <c r="BE397" s="223"/>
      <c r="BF397" s="223"/>
      <c r="BG397" s="223"/>
      <c r="BH397" s="223"/>
      <c r="BI397" s="223"/>
      <c r="BJ397" s="223"/>
    </row>
    <row r="398" spans="1:62" x14ac:dyDescent="0.2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c r="BB398" s="223"/>
      <c r="BC398" s="223"/>
      <c r="BD398" s="223"/>
      <c r="BE398" s="223"/>
      <c r="BF398" s="223"/>
      <c r="BG398" s="223"/>
      <c r="BH398" s="223"/>
      <c r="BI398" s="223"/>
      <c r="BJ398" s="223"/>
    </row>
    <row r="399" spans="1:62" x14ac:dyDescent="0.2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c r="BB399" s="223"/>
      <c r="BC399" s="223"/>
      <c r="BD399" s="223"/>
      <c r="BE399" s="223"/>
      <c r="BF399" s="223"/>
      <c r="BG399" s="223"/>
      <c r="BH399" s="223"/>
      <c r="BI399" s="223"/>
      <c r="BJ399" s="223"/>
    </row>
    <row r="400" spans="1:62" x14ac:dyDescent="0.2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c r="BB400" s="223"/>
      <c r="BC400" s="223"/>
      <c r="BD400" s="223"/>
      <c r="BE400" s="223"/>
      <c r="BF400" s="223"/>
      <c r="BG400" s="223"/>
      <c r="BH400" s="223"/>
      <c r="BI400" s="223"/>
      <c r="BJ400" s="223"/>
    </row>
    <row r="401" spans="1:62" x14ac:dyDescent="0.2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c r="BB401" s="223"/>
      <c r="BC401" s="223"/>
      <c r="BD401" s="223"/>
      <c r="BE401" s="223"/>
      <c r="BF401" s="223"/>
      <c r="BG401" s="223"/>
      <c r="BH401" s="223"/>
      <c r="BI401" s="223"/>
      <c r="BJ401" s="223"/>
    </row>
    <row r="402" spans="1:62" x14ac:dyDescent="0.2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c r="BB402" s="223"/>
      <c r="BC402" s="223"/>
      <c r="BD402" s="223"/>
      <c r="BE402" s="223"/>
      <c r="BF402" s="223"/>
      <c r="BG402" s="223"/>
      <c r="BH402" s="223"/>
      <c r="BI402" s="223"/>
      <c r="BJ402" s="223"/>
    </row>
    <row r="403" spans="1:62" x14ac:dyDescent="0.2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c r="BB403" s="223"/>
      <c r="BC403" s="223"/>
      <c r="BD403" s="223"/>
      <c r="BE403" s="223"/>
      <c r="BF403" s="223"/>
      <c r="BG403" s="223"/>
      <c r="BH403" s="223"/>
      <c r="BI403" s="223"/>
      <c r="BJ403" s="223"/>
    </row>
    <row r="404" spans="1:62" x14ac:dyDescent="0.2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c r="BB404" s="223"/>
      <c r="BC404" s="223"/>
      <c r="BD404" s="223"/>
      <c r="BE404" s="223"/>
      <c r="BF404" s="223"/>
      <c r="BG404" s="223"/>
      <c r="BH404" s="223"/>
      <c r="BI404" s="223"/>
      <c r="BJ404" s="223"/>
    </row>
    <row r="405" spans="1:62" x14ac:dyDescent="0.2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c r="BB405" s="223"/>
      <c r="BC405" s="223"/>
      <c r="BD405" s="223"/>
      <c r="BE405" s="223"/>
      <c r="BF405" s="223"/>
      <c r="BG405" s="223"/>
      <c r="BH405" s="223"/>
      <c r="BI405" s="223"/>
      <c r="BJ405" s="223"/>
    </row>
    <row r="406" spans="1:62" x14ac:dyDescent="0.2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c r="BB406" s="223"/>
      <c r="BC406" s="223"/>
      <c r="BD406" s="223"/>
      <c r="BE406" s="223"/>
      <c r="BF406" s="223"/>
      <c r="BG406" s="223"/>
      <c r="BH406" s="223"/>
      <c r="BI406" s="223"/>
      <c r="BJ406" s="223"/>
    </row>
    <row r="407" spans="1:62" x14ac:dyDescent="0.2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c r="BB407" s="223"/>
      <c r="BC407" s="223"/>
      <c r="BD407" s="223"/>
      <c r="BE407" s="223"/>
      <c r="BF407" s="223"/>
      <c r="BG407" s="223"/>
      <c r="BH407" s="223"/>
      <c r="BI407" s="223"/>
      <c r="BJ407" s="223"/>
    </row>
    <row r="408" spans="1:62" x14ac:dyDescent="0.2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c r="BB408" s="223"/>
      <c r="BC408" s="223"/>
      <c r="BD408" s="223"/>
      <c r="BE408" s="223"/>
      <c r="BF408" s="223"/>
      <c r="BG408" s="223"/>
      <c r="BH408" s="223"/>
      <c r="BI408" s="223"/>
      <c r="BJ408" s="223"/>
    </row>
    <row r="409" spans="1:62" x14ac:dyDescent="0.2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c r="BB409" s="223"/>
      <c r="BC409" s="223"/>
      <c r="BD409" s="223"/>
      <c r="BE409" s="223"/>
      <c r="BF409" s="223"/>
      <c r="BG409" s="223"/>
      <c r="BH409" s="223"/>
      <c r="BI409" s="223"/>
      <c r="BJ409" s="223"/>
    </row>
    <row r="410" spans="1:62" x14ac:dyDescent="0.2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c r="BB410" s="223"/>
      <c r="BC410" s="223"/>
      <c r="BD410" s="223"/>
      <c r="BE410" s="223"/>
      <c r="BF410" s="223"/>
      <c r="BG410" s="223"/>
      <c r="BH410" s="223"/>
      <c r="BI410" s="223"/>
      <c r="BJ410" s="223"/>
    </row>
    <row r="411" spans="1:62" x14ac:dyDescent="0.2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c r="BB411" s="223"/>
      <c r="BC411" s="223"/>
      <c r="BD411" s="223"/>
      <c r="BE411" s="223"/>
      <c r="BF411" s="223"/>
      <c r="BG411" s="223"/>
      <c r="BH411" s="223"/>
      <c r="BI411" s="223"/>
      <c r="BJ411" s="223"/>
    </row>
    <row r="412" spans="1:62" x14ac:dyDescent="0.2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c r="BB412" s="223"/>
      <c r="BC412" s="223"/>
      <c r="BD412" s="223"/>
      <c r="BE412" s="223"/>
      <c r="BF412" s="223"/>
      <c r="BG412" s="223"/>
      <c r="BH412" s="223"/>
      <c r="BI412" s="223"/>
      <c r="BJ412" s="223"/>
    </row>
    <row r="413" spans="1:62" x14ac:dyDescent="0.2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c r="BB413" s="223"/>
      <c r="BC413" s="223"/>
      <c r="BD413" s="223"/>
      <c r="BE413" s="223"/>
      <c r="BF413" s="223"/>
      <c r="BG413" s="223"/>
      <c r="BH413" s="223"/>
      <c r="BI413" s="223"/>
      <c r="BJ413" s="223"/>
    </row>
    <row r="414" spans="1:62" x14ac:dyDescent="0.2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c r="BB414" s="223"/>
      <c r="BC414" s="223"/>
      <c r="BD414" s="223"/>
      <c r="BE414" s="223"/>
      <c r="BF414" s="223"/>
      <c r="BG414" s="223"/>
      <c r="BH414" s="223"/>
      <c r="BI414" s="223"/>
      <c r="BJ414" s="223"/>
    </row>
    <row r="415" spans="1:62" x14ac:dyDescent="0.2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c r="BB415" s="223"/>
      <c r="BC415" s="223"/>
      <c r="BD415" s="223"/>
      <c r="BE415" s="223"/>
      <c r="BF415" s="223"/>
      <c r="BG415" s="223"/>
      <c r="BH415" s="223"/>
      <c r="BI415" s="223"/>
      <c r="BJ415" s="223"/>
    </row>
    <row r="416" spans="1:62" x14ac:dyDescent="0.2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c r="BB416" s="223"/>
      <c r="BC416" s="223"/>
      <c r="BD416" s="223"/>
      <c r="BE416" s="223"/>
      <c r="BF416" s="223"/>
      <c r="BG416" s="223"/>
      <c r="BH416" s="223"/>
      <c r="BI416" s="223"/>
      <c r="BJ416" s="223"/>
    </row>
    <row r="417" spans="1:62" x14ac:dyDescent="0.2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c r="BB417" s="223"/>
      <c r="BC417" s="223"/>
      <c r="BD417" s="223"/>
      <c r="BE417" s="223"/>
      <c r="BF417" s="223"/>
      <c r="BG417" s="223"/>
      <c r="BH417" s="223"/>
      <c r="BI417" s="223"/>
      <c r="BJ417" s="223"/>
    </row>
    <row r="418" spans="1:62" x14ac:dyDescent="0.2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c r="BB418" s="223"/>
      <c r="BC418" s="223"/>
      <c r="BD418" s="223"/>
      <c r="BE418" s="223"/>
      <c r="BF418" s="223"/>
      <c r="BG418" s="223"/>
      <c r="BH418" s="223"/>
      <c r="BI418" s="223"/>
      <c r="BJ418" s="223"/>
    </row>
    <row r="419" spans="1:62" x14ac:dyDescent="0.2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c r="BB419" s="223"/>
      <c r="BC419" s="223"/>
      <c r="BD419" s="223"/>
      <c r="BE419" s="223"/>
      <c r="BF419" s="223"/>
      <c r="BG419" s="223"/>
      <c r="BH419" s="223"/>
      <c r="BI419" s="223"/>
      <c r="BJ419" s="223"/>
    </row>
    <row r="420" spans="1:62" x14ac:dyDescent="0.2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c r="BB420" s="223"/>
      <c r="BC420" s="223"/>
      <c r="BD420" s="223"/>
      <c r="BE420" s="223"/>
      <c r="BF420" s="223"/>
      <c r="BG420" s="223"/>
      <c r="BH420" s="223"/>
      <c r="BI420" s="223"/>
      <c r="BJ420" s="223"/>
    </row>
    <row r="421" spans="1:62" x14ac:dyDescent="0.2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c r="BB421" s="223"/>
      <c r="BC421" s="223"/>
      <c r="BD421" s="223"/>
      <c r="BE421" s="223"/>
      <c r="BF421" s="223"/>
      <c r="BG421" s="223"/>
      <c r="BH421" s="223"/>
      <c r="BI421" s="223"/>
      <c r="BJ421" s="223"/>
    </row>
    <row r="422" spans="1:62" x14ac:dyDescent="0.2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c r="BB422" s="223"/>
      <c r="BC422" s="223"/>
      <c r="BD422" s="223"/>
      <c r="BE422" s="223"/>
      <c r="BF422" s="223"/>
      <c r="BG422" s="223"/>
      <c r="BH422" s="223"/>
      <c r="BI422" s="223"/>
      <c r="BJ422" s="223"/>
    </row>
    <row r="423" spans="1:62" x14ac:dyDescent="0.2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c r="BB423" s="223"/>
      <c r="BC423" s="223"/>
      <c r="BD423" s="223"/>
      <c r="BE423" s="223"/>
      <c r="BF423" s="223"/>
      <c r="BG423" s="223"/>
      <c r="BH423" s="223"/>
      <c r="BI423" s="223"/>
      <c r="BJ423" s="223"/>
    </row>
    <row r="424" spans="1:62" x14ac:dyDescent="0.2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c r="BB424" s="223"/>
      <c r="BC424" s="223"/>
      <c r="BD424" s="223"/>
      <c r="BE424" s="223"/>
      <c r="BF424" s="223"/>
      <c r="BG424" s="223"/>
      <c r="BH424" s="223"/>
      <c r="BI424" s="223"/>
      <c r="BJ424" s="223"/>
    </row>
    <row r="425" spans="1:62" x14ac:dyDescent="0.2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c r="BB425" s="223"/>
      <c r="BC425" s="223"/>
      <c r="BD425" s="223"/>
      <c r="BE425" s="223"/>
      <c r="BF425" s="223"/>
      <c r="BG425" s="223"/>
      <c r="BH425" s="223"/>
      <c r="BI425" s="223"/>
      <c r="BJ425" s="223"/>
    </row>
    <row r="426" spans="1:62" x14ac:dyDescent="0.2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c r="BB426" s="223"/>
      <c r="BC426" s="223"/>
      <c r="BD426" s="223"/>
      <c r="BE426" s="223"/>
      <c r="BF426" s="223"/>
      <c r="BG426" s="223"/>
      <c r="BH426" s="223"/>
      <c r="BI426" s="223"/>
      <c r="BJ426" s="223"/>
    </row>
    <row r="427" spans="1:62" x14ac:dyDescent="0.2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c r="BB427" s="223"/>
      <c r="BC427" s="223"/>
      <c r="BD427" s="223"/>
      <c r="BE427" s="223"/>
      <c r="BF427" s="223"/>
      <c r="BG427" s="223"/>
      <c r="BH427" s="223"/>
      <c r="BI427" s="223"/>
      <c r="BJ427" s="223"/>
    </row>
    <row r="428" spans="1:62" x14ac:dyDescent="0.2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c r="BB428" s="223"/>
      <c r="BC428" s="223"/>
      <c r="BD428" s="223"/>
      <c r="BE428" s="223"/>
      <c r="BF428" s="223"/>
      <c r="BG428" s="223"/>
      <c r="BH428" s="223"/>
      <c r="BI428" s="223"/>
      <c r="BJ428" s="223"/>
    </row>
    <row r="429" spans="1:62" x14ac:dyDescent="0.2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c r="BB429" s="223"/>
      <c r="BC429" s="223"/>
      <c r="BD429" s="223"/>
      <c r="BE429" s="223"/>
      <c r="BF429" s="223"/>
      <c r="BG429" s="223"/>
      <c r="BH429" s="223"/>
      <c r="BI429" s="223"/>
      <c r="BJ429" s="223"/>
    </row>
    <row r="430" spans="1:62" x14ac:dyDescent="0.2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c r="BB430" s="223"/>
      <c r="BC430" s="223"/>
      <c r="BD430" s="223"/>
      <c r="BE430" s="223"/>
      <c r="BF430" s="223"/>
      <c r="BG430" s="223"/>
      <c r="BH430" s="223"/>
      <c r="BI430" s="223"/>
      <c r="BJ430" s="223"/>
    </row>
    <row r="431" spans="1:62" x14ac:dyDescent="0.2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c r="BB431" s="223"/>
      <c r="BC431" s="223"/>
      <c r="BD431" s="223"/>
      <c r="BE431" s="223"/>
      <c r="BF431" s="223"/>
      <c r="BG431" s="223"/>
      <c r="BH431" s="223"/>
      <c r="BI431" s="223"/>
      <c r="BJ431" s="223"/>
    </row>
    <row r="432" spans="1:62" x14ac:dyDescent="0.2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c r="BB432" s="223"/>
      <c r="BC432" s="223"/>
      <c r="BD432" s="223"/>
      <c r="BE432" s="223"/>
      <c r="BF432" s="223"/>
      <c r="BG432" s="223"/>
      <c r="BH432" s="223"/>
      <c r="BI432" s="223"/>
      <c r="BJ432" s="223"/>
    </row>
    <row r="433" spans="1:62" x14ac:dyDescent="0.2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c r="BB433" s="223"/>
      <c r="BC433" s="223"/>
      <c r="BD433" s="223"/>
      <c r="BE433" s="223"/>
      <c r="BF433" s="223"/>
      <c r="BG433" s="223"/>
      <c r="BH433" s="223"/>
      <c r="BI433" s="223"/>
      <c r="BJ433" s="223"/>
    </row>
    <row r="434" spans="1:62" x14ac:dyDescent="0.2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c r="BB434" s="223"/>
      <c r="BC434" s="223"/>
      <c r="BD434" s="223"/>
      <c r="BE434" s="223"/>
      <c r="BF434" s="223"/>
      <c r="BG434" s="223"/>
      <c r="BH434" s="223"/>
      <c r="BI434" s="223"/>
      <c r="BJ434" s="223"/>
    </row>
    <row r="435" spans="1:62" x14ac:dyDescent="0.2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c r="BB435" s="223"/>
      <c r="BC435" s="223"/>
      <c r="BD435" s="223"/>
      <c r="BE435" s="223"/>
      <c r="BF435" s="223"/>
      <c r="BG435" s="223"/>
      <c r="BH435" s="223"/>
      <c r="BI435" s="223"/>
      <c r="BJ435" s="223"/>
    </row>
    <row r="436" spans="1:62" x14ac:dyDescent="0.2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c r="BB436" s="223"/>
      <c r="BC436" s="223"/>
      <c r="BD436" s="223"/>
      <c r="BE436" s="223"/>
      <c r="BF436" s="223"/>
      <c r="BG436" s="223"/>
      <c r="BH436" s="223"/>
      <c r="BI436" s="223"/>
      <c r="BJ436" s="223"/>
    </row>
    <row r="437" spans="1:62" x14ac:dyDescent="0.2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c r="BB437" s="223"/>
      <c r="BC437" s="223"/>
      <c r="BD437" s="223"/>
      <c r="BE437" s="223"/>
      <c r="BF437" s="223"/>
      <c r="BG437" s="223"/>
      <c r="BH437" s="223"/>
      <c r="BI437" s="223"/>
      <c r="BJ437" s="223"/>
    </row>
    <row r="438" spans="1:62" x14ac:dyDescent="0.2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c r="BB438" s="223"/>
      <c r="BC438" s="223"/>
      <c r="BD438" s="223"/>
      <c r="BE438" s="223"/>
      <c r="BF438" s="223"/>
      <c r="BG438" s="223"/>
      <c r="BH438" s="223"/>
      <c r="BI438" s="223"/>
      <c r="BJ438" s="223"/>
    </row>
    <row r="439" spans="1:62" x14ac:dyDescent="0.2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c r="BB439" s="223"/>
      <c r="BC439" s="223"/>
      <c r="BD439" s="223"/>
      <c r="BE439" s="223"/>
      <c r="BF439" s="223"/>
      <c r="BG439" s="223"/>
      <c r="BH439" s="223"/>
      <c r="BI439" s="223"/>
      <c r="BJ439" s="223"/>
    </row>
    <row r="440" spans="1:62" x14ac:dyDescent="0.2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c r="BB440" s="223"/>
      <c r="BC440" s="223"/>
      <c r="BD440" s="223"/>
      <c r="BE440" s="223"/>
      <c r="BF440" s="223"/>
      <c r="BG440" s="223"/>
      <c r="BH440" s="223"/>
      <c r="BI440" s="223"/>
      <c r="BJ440" s="223"/>
    </row>
    <row r="441" spans="1:62" x14ac:dyDescent="0.2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c r="BB441" s="223"/>
      <c r="BC441" s="223"/>
      <c r="BD441" s="223"/>
      <c r="BE441" s="223"/>
      <c r="BF441" s="223"/>
      <c r="BG441" s="223"/>
      <c r="BH441" s="223"/>
      <c r="BI441" s="223"/>
      <c r="BJ441" s="223"/>
    </row>
    <row r="442" spans="1:62" x14ac:dyDescent="0.2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c r="BB442" s="223"/>
      <c r="BC442" s="223"/>
      <c r="BD442" s="223"/>
      <c r="BE442" s="223"/>
      <c r="BF442" s="223"/>
      <c r="BG442" s="223"/>
      <c r="BH442" s="223"/>
      <c r="BI442" s="223"/>
      <c r="BJ442" s="223"/>
    </row>
    <row r="443" spans="1:62" x14ac:dyDescent="0.2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c r="BB443" s="223"/>
      <c r="BC443" s="223"/>
      <c r="BD443" s="223"/>
      <c r="BE443" s="223"/>
      <c r="BF443" s="223"/>
      <c r="BG443" s="223"/>
      <c r="BH443" s="223"/>
      <c r="BI443" s="223"/>
      <c r="BJ443" s="223"/>
    </row>
    <row r="444" spans="1:62" x14ac:dyDescent="0.2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c r="BB444" s="223"/>
      <c r="BC444" s="223"/>
      <c r="BD444" s="223"/>
      <c r="BE444" s="223"/>
      <c r="BF444" s="223"/>
      <c r="BG444" s="223"/>
      <c r="BH444" s="223"/>
      <c r="BI444" s="223"/>
      <c r="BJ444" s="223"/>
    </row>
    <row r="445" spans="1:62" x14ac:dyDescent="0.2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c r="BB445" s="223"/>
      <c r="BC445" s="223"/>
      <c r="BD445" s="223"/>
      <c r="BE445" s="223"/>
      <c r="BF445" s="223"/>
      <c r="BG445" s="223"/>
      <c r="BH445" s="223"/>
      <c r="BI445" s="223"/>
      <c r="BJ445" s="223"/>
    </row>
    <row r="446" spans="1:62" x14ac:dyDescent="0.2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c r="BB446" s="223"/>
      <c r="BC446" s="223"/>
      <c r="BD446" s="223"/>
      <c r="BE446" s="223"/>
      <c r="BF446" s="223"/>
      <c r="BG446" s="223"/>
      <c r="BH446" s="223"/>
      <c r="BI446" s="223"/>
      <c r="BJ446" s="223"/>
    </row>
    <row r="447" spans="1:62" x14ac:dyDescent="0.2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c r="BB447" s="223"/>
      <c r="BC447" s="223"/>
      <c r="BD447" s="223"/>
      <c r="BE447" s="223"/>
      <c r="BF447" s="223"/>
      <c r="BG447" s="223"/>
      <c r="BH447" s="223"/>
      <c r="BI447" s="223"/>
      <c r="BJ447" s="223"/>
    </row>
    <row r="448" spans="1:62" x14ac:dyDescent="0.2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c r="BB448" s="223"/>
      <c r="BC448" s="223"/>
      <c r="BD448" s="223"/>
      <c r="BE448" s="223"/>
      <c r="BF448" s="223"/>
      <c r="BG448" s="223"/>
      <c r="BH448" s="223"/>
      <c r="BI448" s="223"/>
      <c r="BJ448" s="223"/>
    </row>
    <row r="449" spans="1:62" x14ac:dyDescent="0.25">
      <c r="A449" s="223"/>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223"/>
      <c r="AJ449" s="223"/>
      <c r="AK449" s="223"/>
      <c r="AL449" s="223"/>
      <c r="AM449" s="223"/>
      <c r="AN449" s="223"/>
      <c r="AO449" s="223"/>
      <c r="AP449" s="223"/>
      <c r="AQ449" s="223"/>
      <c r="AR449" s="223"/>
      <c r="AS449" s="223"/>
      <c r="AT449" s="223"/>
      <c r="AU449" s="223"/>
      <c r="AV449" s="223"/>
      <c r="AW449" s="223"/>
      <c r="AX449" s="223"/>
      <c r="AY449" s="223"/>
      <c r="AZ449" s="223"/>
      <c r="BA449" s="223"/>
      <c r="BB449" s="223"/>
      <c r="BC449" s="223"/>
      <c r="BD449" s="223"/>
      <c r="BE449" s="223"/>
      <c r="BF449" s="223"/>
      <c r="BG449" s="223"/>
      <c r="BH449" s="223"/>
      <c r="BI449" s="223"/>
      <c r="BJ449" s="223"/>
    </row>
    <row r="450" spans="1:62" x14ac:dyDescent="0.25">
      <c r="A450" s="223"/>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H450" s="223"/>
      <c r="AI450" s="223"/>
      <c r="AJ450" s="223"/>
      <c r="AK450" s="223"/>
      <c r="AL450" s="223"/>
      <c r="AM450" s="223"/>
      <c r="AN450" s="223"/>
      <c r="AO450" s="223"/>
      <c r="AP450" s="223"/>
      <c r="AQ450" s="223"/>
      <c r="AR450" s="223"/>
      <c r="AS450" s="223"/>
      <c r="AT450" s="223"/>
      <c r="AU450" s="223"/>
      <c r="AV450" s="223"/>
      <c r="AW450" s="223"/>
      <c r="AX450" s="223"/>
      <c r="AY450" s="223"/>
      <c r="AZ450" s="223"/>
      <c r="BA450" s="223"/>
      <c r="BB450" s="223"/>
      <c r="BC450" s="223"/>
      <c r="BD450" s="223"/>
      <c r="BE450" s="223"/>
      <c r="BF450" s="223"/>
      <c r="BG450" s="223"/>
      <c r="BH450" s="223"/>
      <c r="BI450" s="223"/>
      <c r="BJ450" s="223"/>
    </row>
    <row r="451" spans="1:62" x14ac:dyDescent="0.25">
      <c r="A451" s="223"/>
      <c r="B451" s="223"/>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H451" s="223"/>
      <c r="AI451" s="223"/>
      <c r="AJ451" s="223"/>
      <c r="AK451" s="223"/>
      <c r="AL451" s="223"/>
      <c r="AM451" s="223"/>
      <c r="AN451" s="223"/>
      <c r="AO451" s="223"/>
      <c r="AP451" s="223"/>
      <c r="AQ451" s="223"/>
      <c r="AR451" s="223"/>
      <c r="AS451" s="223"/>
      <c r="AT451" s="223"/>
      <c r="AU451" s="223"/>
      <c r="AV451" s="223"/>
      <c r="AW451" s="223"/>
      <c r="AX451" s="223"/>
      <c r="AY451" s="223"/>
      <c r="AZ451" s="223"/>
      <c r="BA451" s="223"/>
      <c r="BB451" s="223"/>
      <c r="BC451" s="223"/>
      <c r="BD451" s="223"/>
      <c r="BE451" s="223"/>
      <c r="BF451" s="223"/>
      <c r="BG451" s="223"/>
      <c r="BH451" s="223"/>
      <c r="BI451" s="223"/>
      <c r="BJ451" s="223"/>
    </row>
    <row r="452" spans="1:62" x14ac:dyDescent="0.25">
      <c r="A452" s="223"/>
      <c r="B452" s="223"/>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3"/>
      <c r="AL452" s="223"/>
      <c r="AM452" s="223"/>
      <c r="AN452" s="223"/>
      <c r="AO452" s="223"/>
      <c r="AP452" s="223"/>
      <c r="AQ452" s="223"/>
      <c r="AR452" s="223"/>
      <c r="AS452" s="223"/>
      <c r="AT452" s="223"/>
      <c r="AU452" s="223"/>
      <c r="AV452" s="223"/>
      <c r="AW452" s="223"/>
      <c r="AX452" s="223"/>
      <c r="AY452" s="223"/>
      <c r="AZ452" s="223"/>
      <c r="BA452" s="223"/>
      <c r="BB452" s="223"/>
      <c r="BC452" s="223"/>
      <c r="BD452" s="223"/>
      <c r="BE452" s="223"/>
      <c r="BF452" s="223"/>
      <c r="BG452" s="223"/>
      <c r="BH452" s="223"/>
      <c r="BI452" s="223"/>
      <c r="BJ452" s="223"/>
    </row>
    <row r="453" spans="1:62" x14ac:dyDescent="0.25">
      <c r="A453" s="223"/>
      <c r="B453" s="223"/>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3"/>
      <c r="AL453" s="223"/>
      <c r="AM453" s="223"/>
      <c r="AN453" s="223"/>
      <c r="AO453" s="223"/>
      <c r="AP453" s="223"/>
      <c r="AQ453" s="223"/>
      <c r="AR453" s="223"/>
      <c r="AS453" s="223"/>
      <c r="AT453" s="223"/>
      <c r="AU453" s="223"/>
      <c r="AV453" s="223"/>
      <c r="AW453" s="223"/>
      <c r="AX453" s="223"/>
      <c r="AY453" s="223"/>
      <c r="AZ453" s="223"/>
      <c r="BA453" s="223"/>
      <c r="BB453" s="223"/>
      <c r="BC453" s="223"/>
      <c r="BD453" s="223"/>
      <c r="BE453" s="223"/>
      <c r="BF453" s="223"/>
      <c r="BG453" s="223"/>
      <c r="BH453" s="223"/>
      <c r="BI453" s="223"/>
      <c r="BJ453" s="223"/>
    </row>
    <row r="454" spans="1:62" x14ac:dyDescent="0.25">
      <c r="A454" s="223"/>
      <c r="B454" s="223"/>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3"/>
      <c r="AL454" s="223"/>
      <c r="AM454" s="223"/>
      <c r="AN454" s="223"/>
      <c r="AO454" s="223"/>
      <c r="AP454" s="223"/>
      <c r="AQ454" s="223"/>
      <c r="AR454" s="223"/>
      <c r="AS454" s="223"/>
      <c r="AT454" s="223"/>
      <c r="AU454" s="223"/>
      <c r="AV454" s="223"/>
      <c r="AW454" s="223"/>
      <c r="AX454" s="223"/>
      <c r="AY454" s="223"/>
      <c r="AZ454" s="223"/>
      <c r="BA454" s="223"/>
      <c r="BB454" s="223"/>
      <c r="BC454" s="223"/>
      <c r="BD454" s="223"/>
      <c r="BE454" s="223"/>
      <c r="BF454" s="223"/>
      <c r="BG454" s="223"/>
      <c r="BH454" s="223"/>
      <c r="BI454" s="223"/>
      <c r="BJ454" s="223"/>
    </row>
    <row r="455" spans="1:62" x14ac:dyDescent="0.25">
      <c r="A455" s="223"/>
      <c r="B455" s="223"/>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3"/>
      <c r="AL455" s="223"/>
      <c r="AM455" s="223"/>
      <c r="AN455" s="223"/>
      <c r="AO455" s="223"/>
      <c r="AP455" s="223"/>
      <c r="AQ455" s="223"/>
      <c r="AR455" s="223"/>
      <c r="AS455" s="223"/>
      <c r="AT455" s="223"/>
      <c r="AU455" s="223"/>
      <c r="AV455" s="223"/>
      <c r="AW455" s="223"/>
      <c r="AX455" s="223"/>
      <c r="AY455" s="223"/>
      <c r="AZ455" s="223"/>
      <c r="BA455" s="223"/>
      <c r="BB455" s="223"/>
      <c r="BC455" s="223"/>
      <c r="BD455" s="223"/>
      <c r="BE455" s="223"/>
      <c r="BF455" s="223"/>
      <c r="BG455" s="223"/>
      <c r="BH455" s="223"/>
      <c r="BI455" s="223"/>
      <c r="BJ455" s="223"/>
    </row>
    <row r="456" spans="1:62" x14ac:dyDescent="0.25">
      <c r="A456" s="223"/>
      <c r="B456" s="223"/>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3"/>
      <c r="AL456" s="223"/>
      <c r="AM456" s="223"/>
      <c r="AN456" s="223"/>
      <c r="AO456" s="223"/>
      <c r="AP456" s="223"/>
      <c r="AQ456" s="223"/>
      <c r="AR456" s="223"/>
      <c r="AS456" s="223"/>
      <c r="AT456" s="223"/>
      <c r="AU456" s="223"/>
      <c r="AV456" s="223"/>
      <c r="AW456" s="223"/>
      <c r="AX456" s="223"/>
      <c r="AY456" s="223"/>
      <c r="AZ456" s="223"/>
      <c r="BA456" s="223"/>
      <c r="BB456" s="223"/>
      <c r="BC456" s="223"/>
      <c r="BD456" s="223"/>
      <c r="BE456" s="223"/>
      <c r="BF456" s="223"/>
      <c r="BG456" s="223"/>
      <c r="BH456" s="223"/>
      <c r="BI456" s="223"/>
      <c r="BJ456" s="223"/>
    </row>
    <row r="457" spans="1:62" x14ac:dyDescent="0.25">
      <c r="A457" s="223"/>
      <c r="B457" s="223"/>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c r="AO457" s="223"/>
      <c r="AP457" s="223"/>
      <c r="AQ457" s="223"/>
      <c r="AR457" s="223"/>
      <c r="AS457" s="223"/>
      <c r="AT457" s="223"/>
      <c r="AU457" s="223"/>
      <c r="AV457" s="223"/>
      <c r="AW457" s="223"/>
      <c r="AX457" s="223"/>
      <c r="AY457" s="223"/>
      <c r="AZ457" s="223"/>
      <c r="BA457" s="223"/>
      <c r="BB457" s="223"/>
      <c r="BC457" s="223"/>
      <c r="BD457" s="223"/>
      <c r="BE457" s="223"/>
      <c r="BF457" s="223"/>
      <c r="BG457" s="223"/>
      <c r="BH457" s="223"/>
      <c r="BI457" s="223"/>
      <c r="BJ457" s="223"/>
    </row>
    <row r="458" spans="1:62" x14ac:dyDescent="0.25">
      <c r="A458" s="223"/>
      <c r="B458" s="223"/>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c r="AP458" s="223"/>
      <c r="AQ458" s="223"/>
      <c r="AR458" s="223"/>
      <c r="AS458" s="223"/>
      <c r="AT458" s="223"/>
      <c r="AU458" s="223"/>
      <c r="AV458" s="223"/>
      <c r="AW458" s="223"/>
      <c r="AX458" s="223"/>
      <c r="AY458" s="223"/>
      <c r="AZ458" s="223"/>
      <c r="BA458" s="223"/>
      <c r="BB458" s="223"/>
      <c r="BC458" s="223"/>
      <c r="BD458" s="223"/>
      <c r="BE458" s="223"/>
      <c r="BF458" s="223"/>
      <c r="BG458" s="223"/>
      <c r="BH458" s="223"/>
      <c r="BI458" s="223"/>
      <c r="BJ458" s="223"/>
    </row>
    <row r="459" spans="1:62" x14ac:dyDescent="0.25">
      <c r="A459" s="223"/>
      <c r="B459" s="223"/>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3"/>
      <c r="AL459" s="223"/>
      <c r="AM459" s="223"/>
      <c r="AN459" s="223"/>
      <c r="AO459" s="223"/>
      <c r="AP459" s="223"/>
      <c r="AQ459" s="223"/>
      <c r="AR459" s="223"/>
      <c r="AS459" s="223"/>
      <c r="AT459" s="223"/>
      <c r="AU459" s="223"/>
      <c r="AV459" s="223"/>
      <c r="AW459" s="223"/>
      <c r="AX459" s="223"/>
      <c r="AY459" s="223"/>
      <c r="AZ459" s="223"/>
      <c r="BA459" s="223"/>
      <c r="BB459" s="223"/>
      <c r="BC459" s="223"/>
      <c r="BD459" s="223"/>
      <c r="BE459" s="223"/>
      <c r="BF459" s="223"/>
      <c r="BG459" s="223"/>
      <c r="BH459" s="223"/>
      <c r="BI459" s="223"/>
      <c r="BJ459" s="223"/>
    </row>
    <row r="460" spans="1:62" x14ac:dyDescent="0.25">
      <c r="A460" s="223"/>
      <c r="B460" s="223"/>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H460" s="223"/>
      <c r="AI460" s="223"/>
      <c r="AJ460" s="223"/>
      <c r="AK460" s="223"/>
      <c r="AL460" s="223"/>
      <c r="AM460" s="223"/>
      <c r="AN460" s="223"/>
      <c r="AO460" s="223"/>
      <c r="AP460" s="223"/>
      <c r="AQ460" s="223"/>
      <c r="AR460" s="223"/>
      <c r="AS460" s="223"/>
      <c r="AT460" s="223"/>
      <c r="AU460" s="223"/>
      <c r="AV460" s="223"/>
      <c r="AW460" s="223"/>
      <c r="AX460" s="223"/>
      <c r="AY460" s="223"/>
      <c r="AZ460" s="223"/>
      <c r="BA460" s="223"/>
      <c r="BB460" s="223"/>
      <c r="BC460" s="223"/>
      <c r="BD460" s="223"/>
      <c r="BE460" s="223"/>
      <c r="BF460" s="223"/>
      <c r="BG460" s="223"/>
      <c r="BH460" s="223"/>
      <c r="BI460" s="223"/>
      <c r="BJ460" s="223"/>
    </row>
    <row r="461" spans="1:62" x14ac:dyDescent="0.25">
      <c r="A461" s="223"/>
      <c r="B461" s="223"/>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H461" s="223"/>
      <c r="AI461" s="223"/>
      <c r="AJ461" s="223"/>
      <c r="AK461" s="223"/>
      <c r="AL461" s="223"/>
      <c r="AM461" s="223"/>
      <c r="AN461" s="223"/>
      <c r="AO461" s="223"/>
      <c r="AP461" s="223"/>
      <c r="AQ461" s="223"/>
      <c r="AR461" s="223"/>
      <c r="AS461" s="223"/>
      <c r="AT461" s="223"/>
      <c r="AU461" s="223"/>
      <c r="AV461" s="223"/>
      <c r="AW461" s="223"/>
      <c r="AX461" s="223"/>
      <c r="AY461" s="223"/>
      <c r="AZ461" s="223"/>
      <c r="BA461" s="223"/>
      <c r="BB461" s="223"/>
      <c r="BC461" s="223"/>
      <c r="BD461" s="223"/>
      <c r="BE461" s="223"/>
      <c r="BF461" s="223"/>
      <c r="BG461" s="223"/>
      <c r="BH461" s="223"/>
      <c r="BI461" s="223"/>
      <c r="BJ461" s="223"/>
    </row>
    <row r="462" spans="1:62" x14ac:dyDescent="0.25">
      <c r="A462" s="223"/>
      <c r="B462" s="223"/>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H462" s="223"/>
      <c r="AI462" s="223"/>
      <c r="AJ462" s="223"/>
      <c r="AK462" s="223"/>
      <c r="AL462" s="223"/>
      <c r="AM462" s="223"/>
      <c r="AN462" s="223"/>
      <c r="AO462" s="223"/>
      <c r="AP462" s="223"/>
      <c r="AQ462" s="223"/>
      <c r="AR462" s="223"/>
      <c r="AS462" s="223"/>
      <c r="AT462" s="223"/>
      <c r="AU462" s="223"/>
      <c r="AV462" s="223"/>
      <c r="AW462" s="223"/>
      <c r="AX462" s="223"/>
      <c r="AY462" s="223"/>
      <c r="AZ462" s="223"/>
      <c r="BA462" s="223"/>
      <c r="BB462" s="223"/>
      <c r="BC462" s="223"/>
      <c r="BD462" s="223"/>
      <c r="BE462" s="223"/>
      <c r="BF462" s="223"/>
      <c r="BG462" s="223"/>
      <c r="BH462" s="223"/>
      <c r="BI462" s="223"/>
      <c r="BJ462" s="223"/>
    </row>
    <row r="463" spans="1:62" x14ac:dyDescent="0.25">
      <c r="A463" s="223"/>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3"/>
      <c r="AL463" s="223"/>
      <c r="AM463" s="223"/>
      <c r="AN463" s="223"/>
      <c r="AO463" s="223"/>
      <c r="AP463" s="223"/>
      <c r="AQ463" s="223"/>
      <c r="AR463" s="223"/>
      <c r="AS463" s="223"/>
      <c r="AT463" s="223"/>
      <c r="AU463" s="223"/>
      <c r="AV463" s="223"/>
      <c r="AW463" s="223"/>
      <c r="AX463" s="223"/>
      <c r="AY463" s="223"/>
      <c r="AZ463" s="223"/>
      <c r="BA463" s="223"/>
      <c r="BB463" s="223"/>
      <c r="BC463" s="223"/>
      <c r="BD463" s="223"/>
      <c r="BE463" s="223"/>
      <c r="BF463" s="223"/>
      <c r="BG463" s="223"/>
      <c r="BH463" s="223"/>
      <c r="BI463" s="223"/>
      <c r="BJ463" s="223"/>
    </row>
    <row r="464" spans="1:62" x14ac:dyDescent="0.25">
      <c r="A464" s="223"/>
      <c r="B464" s="223"/>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3"/>
      <c r="AL464" s="223"/>
      <c r="AM464" s="223"/>
      <c r="AN464" s="223"/>
      <c r="AO464" s="223"/>
      <c r="AP464" s="223"/>
      <c r="AQ464" s="223"/>
      <c r="AR464" s="223"/>
      <c r="AS464" s="223"/>
      <c r="AT464" s="223"/>
      <c r="AU464" s="223"/>
      <c r="AV464" s="223"/>
      <c r="AW464" s="223"/>
      <c r="AX464" s="223"/>
      <c r="AY464" s="223"/>
      <c r="AZ464" s="223"/>
      <c r="BA464" s="223"/>
      <c r="BB464" s="223"/>
      <c r="BC464" s="223"/>
      <c r="BD464" s="223"/>
      <c r="BE464" s="223"/>
      <c r="BF464" s="223"/>
      <c r="BG464" s="223"/>
      <c r="BH464" s="223"/>
      <c r="BI464" s="223"/>
      <c r="BJ464" s="223"/>
    </row>
    <row r="465" spans="1:62" x14ac:dyDescent="0.25">
      <c r="A465" s="223"/>
      <c r="B465" s="223"/>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3"/>
      <c r="AL465" s="223"/>
      <c r="AM465" s="223"/>
      <c r="AN465" s="223"/>
      <c r="AO465" s="223"/>
      <c r="AP465" s="223"/>
      <c r="AQ465" s="223"/>
      <c r="AR465" s="223"/>
      <c r="AS465" s="223"/>
      <c r="AT465" s="223"/>
      <c r="AU465" s="223"/>
      <c r="AV465" s="223"/>
      <c r="AW465" s="223"/>
      <c r="AX465" s="223"/>
      <c r="AY465" s="223"/>
      <c r="AZ465" s="223"/>
      <c r="BA465" s="223"/>
      <c r="BB465" s="223"/>
      <c r="BC465" s="223"/>
      <c r="BD465" s="223"/>
      <c r="BE465" s="223"/>
      <c r="BF465" s="223"/>
      <c r="BG465" s="223"/>
      <c r="BH465" s="223"/>
      <c r="BI465" s="223"/>
      <c r="BJ465" s="223"/>
    </row>
    <row r="466" spans="1:62" x14ac:dyDescent="0.25">
      <c r="A466" s="223"/>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c r="AP466" s="223"/>
      <c r="AQ466" s="223"/>
      <c r="AR466" s="223"/>
      <c r="AS466" s="223"/>
      <c r="AT466" s="223"/>
      <c r="AU466" s="223"/>
      <c r="AV466" s="223"/>
      <c r="AW466" s="223"/>
      <c r="AX466" s="223"/>
      <c r="AY466" s="223"/>
      <c r="AZ466" s="223"/>
      <c r="BA466" s="223"/>
      <c r="BB466" s="223"/>
      <c r="BC466" s="223"/>
      <c r="BD466" s="223"/>
      <c r="BE466" s="223"/>
      <c r="BF466" s="223"/>
      <c r="BG466" s="223"/>
      <c r="BH466" s="223"/>
      <c r="BI466" s="223"/>
      <c r="BJ466" s="223"/>
    </row>
    <row r="467" spans="1:62" x14ac:dyDescent="0.25">
      <c r="A467" s="223"/>
      <c r="B467" s="223"/>
      <c r="C467" s="223"/>
      <c r="D467" s="223"/>
      <c r="E467" s="223"/>
      <c r="F467" s="223"/>
      <c r="G467" s="223"/>
      <c r="H467" s="223"/>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c r="AH467" s="223"/>
      <c r="AI467" s="223"/>
      <c r="AJ467" s="223"/>
      <c r="AK467" s="223"/>
      <c r="AL467" s="223"/>
      <c r="AM467" s="223"/>
      <c r="AN467" s="223"/>
      <c r="AO467" s="223"/>
      <c r="AP467" s="223"/>
      <c r="AQ467" s="223"/>
      <c r="AR467" s="223"/>
      <c r="AS467" s="223"/>
      <c r="AT467" s="223"/>
      <c r="AU467" s="223"/>
      <c r="AV467" s="223"/>
      <c r="AW467" s="223"/>
      <c r="AX467" s="223"/>
      <c r="AY467" s="223"/>
      <c r="AZ467" s="223"/>
      <c r="BA467" s="223"/>
      <c r="BB467" s="223"/>
      <c r="BC467" s="223"/>
      <c r="BD467" s="223"/>
      <c r="BE467" s="223"/>
      <c r="BF467" s="223"/>
      <c r="BG467" s="223"/>
      <c r="BH467" s="223"/>
      <c r="BI467" s="223"/>
      <c r="BJ467" s="223"/>
    </row>
    <row r="468" spans="1:62" x14ac:dyDescent="0.25">
      <c r="A468" s="223"/>
      <c r="B468" s="223"/>
      <c r="C468" s="223"/>
      <c r="D468" s="223"/>
      <c r="E468" s="223"/>
      <c r="F468" s="223"/>
      <c r="G468" s="223"/>
      <c r="H468" s="223"/>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c r="AH468" s="223"/>
      <c r="AI468" s="223"/>
      <c r="AJ468" s="223"/>
      <c r="AK468" s="223"/>
      <c r="AL468" s="223"/>
      <c r="AM468" s="223"/>
      <c r="AN468" s="223"/>
      <c r="AO468" s="223"/>
      <c r="AP468" s="223"/>
      <c r="AQ468" s="223"/>
      <c r="AR468" s="223"/>
      <c r="AS468" s="223"/>
      <c r="AT468" s="223"/>
      <c r="AU468" s="223"/>
      <c r="AV468" s="223"/>
      <c r="AW468" s="223"/>
      <c r="AX468" s="223"/>
      <c r="AY468" s="223"/>
      <c r="AZ468" s="223"/>
      <c r="BA468" s="223"/>
      <c r="BB468" s="223"/>
      <c r="BC468" s="223"/>
      <c r="BD468" s="223"/>
      <c r="BE468" s="223"/>
      <c r="BF468" s="223"/>
      <c r="BG468" s="223"/>
      <c r="BH468" s="223"/>
      <c r="BI468" s="223"/>
      <c r="BJ468" s="223"/>
    </row>
    <row r="469" spans="1:62" x14ac:dyDescent="0.25">
      <c r="A469" s="223"/>
      <c r="B469" s="223"/>
      <c r="C469" s="223"/>
      <c r="D469" s="223"/>
      <c r="E469" s="223"/>
      <c r="F469" s="223"/>
      <c r="G469" s="223"/>
      <c r="H469" s="223"/>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c r="AH469" s="223"/>
      <c r="AI469" s="223"/>
      <c r="AJ469" s="223"/>
      <c r="AK469" s="223"/>
      <c r="AL469" s="223"/>
      <c r="AM469" s="223"/>
      <c r="AN469" s="223"/>
      <c r="AO469" s="223"/>
      <c r="AP469" s="223"/>
      <c r="AQ469" s="223"/>
      <c r="AR469" s="223"/>
      <c r="AS469" s="223"/>
      <c r="AT469" s="223"/>
      <c r="AU469" s="223"/>
      <c r="AV469" s="223"/>
      <c r="AW469" s="223"/>
      <c r="AX469" s="223"/>
      <c r="AY469" s="223"/>
      <c r="AZ469" s="223"/>
      <c r="BA469" s="223"/>
      <c r="BB469" s="223"/>
      <c r="BC469" s="223"/>
      <c r="BD469" s="223"/>
      <c r="BE469" s="223"/>
      <c r="BF469" s="223"/>
      <c r="BG469" s="223"/>
      <c r="BH469" s="223"/>
      <c r="BI469" s="223"/>
      <c r="BJ469" s="223"/>
    </row>
    <row r="470" spans="1:62" x14ac:dyDescent="0.25">
      <c r="A470" s="223"/>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223"/>
      <c r="AL470" s="223"/>
      <c r="AM470" s="223"/>
      <c r="AN470" s="223"/>
      <c r="AO470" s="223"/>
      <c r="AP470" s="223"/>
      <c r="AQ470" s="223"/>
      <c r="AR470" s="223"/>
      <c r="AS470" s="223"/>
      <c r="AT470" s="223"/>
      <c r="AU470" s="223"/>
      <c r="AV470" s="223"/>
      <c r="AW470" s="223"/>
      <c r="AX470" s="223"/>
      <c r="AY470" s="223"/>
      <c r="AZ470" s="223"/>
      <c r="BA470" s="223"/>
      <c r="BB470" s="223"/>
      <c r="BC470" s="223"/>
      <c r="BD470" s="223"/>
      <c r="BE470" s="223"/>
      <c r="BF470" s="223"/>
      <c r="BG470" s="223"/>
      <c r="BH470" s="223"/>
      <c r="BI470" s="223"/>
      <c r="BJ470" s="223"/>
    </row>
    <row r="471" spans="1:62" x14ac:dyDescent="0.25">
      <c r="A471" s="223"/>
      <c r="B471" s="223"/>
      <c r="C471" s="223"/>
      <c r="D471" s="223"/>
      <c r="E471" s="223"/>
      <c r="F471" s="223"/>
      <c r="G471" s="223"/>
      <c r="H471" s="223"/>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c r="AH471" s="223"/>
      <c r="AI471" s="223"/>
      <c r="AJ471" s="223"/>
      <c r="AK471" s="223"/>
      <c r="AL471" s="223"/>
      <c r="AM471" s="223"/>
      <c r="AN471" s="223"/>
      <c r="AO471" s="223"/>
      <c r="AP471" s="223"/>
      <c r="AQ471" s="223"/>
      <c r="AR471" s="223"/>
      <c r="AS471" s="223"/>
      <c r="AT471" s="223"/>
      <c r="AU471" s="223"/>
      <c r="AV471" s="223"/>
      <c r="AW471" s="223"/>
      <c r="AX471" s="223"/>
      <c r="AY471" s="223"/>
      <c r="AZ471" s="223"/>
      <c r="BA471" s="223"/>
      <c r="BB471" s="223"/>
      <c r="BC471" s="223"/>
      <c r="BD471" s="223"/>
      <c r="BE471" s="223"/>
      <c r="BF471" s="223"/>
      <c r="BG471" s="223"/>
      <c r="BH471" s="223"/>
      <c r="BI471" s="223"/>
      <c r="BJ471" s="223"/>
    </row>
    <row r="472" spans="1:62" x14ac:dyDescent="0.25">
      <c r="A472" s="223"/>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H472" s="223"/>
      <c r="AI472" s="223"/>
      <c r="AJ472" s="223"/>
      <c r="AK472" s="223"/>
      <c r="AL472" s="223"/>
      <c r="AM472" s="223"/>
      <c r="AN472" s="223"/>
      <c r="AO472" s="223"/>
      <c r="AP472" s="223"/>
      <c r="AQ472" s="223"/>
      <c r="AR472" s="223"/>
      <c r="AS472" s="223"/>
      <c r="AT472" s="223"/>
      <c r="AU472" s="223"/>
      <c r="AV472" s="223"/>
      <c r="AW472" s="223"/>
      <c r="AX472" s="223"/>
      <c r="AY472" s="223"/>
      <c r="AZ472" s="223"/>
      <c r="BA472" s="223"/>
      <c r="BB472" s="223"/>
      <c r="BC472" s="223"/>
      <c r="BD472" s="223"/>
      <c r="BE472" s="223"/>
      <c r="BF472" s="223"/>
      <c r="BG472" s="223"/>
      <c r="BH472" s="223"/>
      <c r="BI472" s="223"/>
      <c r="BJ472" s="223"/>
    </row>
    <row r="473" spans="1:62" x14ac:dyDescent="0.25">
      <c r="A473" s="223"/>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c r="AP473" s="223"/>
      <c r="AQ473" s="223"/>
      <c r="AR473" s="223"/>
      <c r="AS473" s="223"/>
      <c r="AT473" s="223"/>
      <c r="AU473" s="223"/>
      <c r="AV473" s="223"/>
      <c r="AW473" s="223"/>
      <c r="AX473" s="223"/>
      <c r="AY473" s="223"/>
      <c r="AZ473" s="223"/>
      <c r="BA473" s="223"/>
      <c r="BB473" s="223"/>
      <c r="BC473" s="223"/>
      <c r="BD473" s="223"/>
      <c r="BE473" s="223"/>
      <c r="BF473" s="223"/>
      <c r="BG473" s="223"/>
      <c r="BH473" s="223"/>
      <c r="BI473" s="223"/>
      <c r="BJ473" s="223"/>
    </row>
    <row r="474" spans="1:62" x14ac:dyDescent="0.25">
      <c r="A474" s="223"/>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223"/>
      <c r="AV474" s="223"/>
      <c r="AW474" s="223"/>
      <c r="AX474" s="223"/>
      <c r="AY474" s="223"/>
      <c r="AZ474" s="223"/>
      <c r="BA474" s="223"/>
      <c r="BB474" s="223"/>
      <c r="BC474" s="223"/>
      <c r="BD474" s="223"/>
      <c r="BE474" s="223"/>
      <c r="BF474" s="223"/>
      <c r="BG474" s="223"/>
      <c r="BH474" s="223"/>
      <c r="BI474" s="223"/>
      <c r="BJ474" s="223"/>
    </row>
    <row r="475" spans="1:62" x14ac:dyDescent="0.25">
      <c r="A475" s="223"/>
      <c r="B475" s="223"/>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H475" s="223"/>
      <c r="AI475" s="223"/>
      <c r="AJ475" s="223"/>
      <c r="AK475" s="223"/>
      <c r="AL475" s="223"/>
      <c r="AM475" s="223"/>
      <c r="AN475" s="223"/>
      <c r="AO475" s="223"/>
      <c r="AP475" s="223"/>
      <c r="AQ475" s="223"/>
      <c r="AR475" s="223"/>
      <c r="AS475" s="223"/>
      <c r="AT475" s="223"/>
      <c r="AU475" s="223"/>
      <c r="AV475" s="223"/>
      <c r="AW475" s="223"/>
      <c r="AX475" s="223"/>
      <c r="AY475" s="223"/>
      <c r="AZ475" s="223"/>
      <c r="BA475" s="223"/>
      <c r="BB475" s="223"/>
      <c r="BC475" s="223"/>
      <c r="BD475" s="223"/>
      <c r="BE475" s="223"/>
      <c r="BF475" s="223"/>
      <c r="BG475" s="223"/>
      <c r="BH475" s="223"/>
      <c r="BI475" s="223"/>
      <c r="BJ475" s="223"/>
    </row>
    <row r="476" spans="1:62" x14ac:dyDescent="0.25">
      <c r="A476" s="223"/>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223"/>
      <c r="AL476" s="223"/>
      <c r="AM476" s="223"/>
      <c r="AN476" s="223"/>
      <c r="AO476" s="223"/>
      <c r="AP476" s="223"/>
      <c r="AQ476" s="223"/>
      <c r="AR476" s="223"/>
      <c r="AS476" s="223"/>
      <c r="AT476" s="223"/>
      <c r="AU476" s="223"/>
      <c r="AV476" s="223"/>
      <c r="AW476" s="223"/>
      <c r="AX476" s="223"/>
      <c r="AY476" s="223"/>
      <c r="AZ476" s="223"/>
      <c r="BA476" s="223"/>
      <c r="BB476" s="223"/>
      <c r="BC476" s="223"/>
      <c r="BD476" s="223"/>
      <c r="BE476" s="223"/>
      <c r="BF476" s="223"/>
      <c r="BG476" s="223"/>
      <c r="BH476" s="223"/>
      <c r="BI476" s="223"/>
      <c r="BJ476" s="223"/>
    </row>
    <row r="477" spans="1:62" x14ac:dyDescent="0.25">
      <c r="A477" s="223"/>
      <c r="B477" s="223"/>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H477" s="223"/>
      <c r="AI477" s="223"/>
      <c r="AJ477" s="223"/>
      <c r="AK477" s="223"/>
      <c r="AL477" s="223"/>
      <c r="AM477" s="223"/>
      <c r="AN477" s="223"/>
      <c r="AO477" s="223"/>
      <c r="AP477" s="223"/>
      <c r="AQ477" s="223"/>
      <c r="AR477" s="223"/>
      <c r="AS477" s="223"/>
      <c r="AT477" s="223"/>
      <c r="AU477" s="223"/>
      <c r="AV477" s="223"/>
      <c r="AW477" s="223"/>
      <c r="AX477" s="223"/>
      <c r="AY477" s="223"/>
      <c r="AZ477" s="223"/>
      <c r="BA477" s="223"/>
      <c r="BB477" s="223"/>
      <c r="BC477" s="223"/>
      <c r="BD477" s="223"/>
      <c r="BE477" s="223"/>
      <c r="BF477" s="223"/>
      <c r="BG477" s="223"/>
      <c r="BH477" s="223"/>
      <c r="BI477" s="223"/>
      <c r="BJ477" s="223"/>
    </row>
    <row r="478" spans="1:62" x14ac:dyDescent="0.25">
      <c r="A478" s="223"/>
      <c r="B478" s="223"/>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H478" s="223"/>
      <c r="AI478" s="223"/>
      <c r="AJ478" s="223"/>
      <c r="AK478" s="223"/>
      <c r="AL478" s="223"/>
      <c r="AM478" s="223"/>
      <c r="AN478" s="223"/>
      <c r="AO478" s="223"/>
      <c r="AP478" s="223"/>
      <c r="AQ478" s="223"/>
      <c r="AR478" s="223"/>
      <c r="AS478" s="223"/>
      <c r="AT478" s="223"/>
      <c r="AU478" s="223"/>
      <c r="AV478" s="223"/>
      <c r="AW478" s="223"/>
      <c r="AX478" s="223"/>
      <c r="AY478" s="223"/>
      <c r="AZ478" s="223"/>
      <c r="BA478" s="223"/>
      <c r="BB478" s="223"/>
      <c r="BC478" s="223"/>
      <c r="BD478" s="223"/>
      <c r="BE478" s="223"/>
      <c r="BF478" s="223"/>
      <c r="BG478" s="223"/>
      <c r="BH478" s="223"/>
      <c r="BI478" s="223"/>
      <c r="BJ478" s="223"/>
    </row>
    <row r="479" spans="1:62" x14ac:dyDescent="0.25">
      <c r="A479" s="223"/>
      <c r="B479" s="223"/>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H479" s="223"/>
      <c r="AI479" s="223"/>
      <c r="AJ479" s="223"/>
      <c r="AK479" s="223"/>
      <c r="AL479" s="223"/>
      <c r="AM479" s="223"/>
      <c r="AN479" s="223"/>
      <c r="AO479" s="223"/>
      <c r="AP479" s="223"/>
      <c r="AQ479" s="223"/>
      <c r="AR479" s="223"/>
      <c r="AS479" s="223"/>
      <c r="AT479" s="223"/>
      <c r="AU479" s="223"/>
      <c r="AV479" s="223"/>
      <c r="AW479" s="223"/>
      <c r="AX479" s="223"/>
      <c r="AY479" s="223"/>
      <c r="AZ479" s="223"/>
      <c r="BA479" s="223"/>
      <c r="BB479" s="223"/>
      <c r="BC479" s="223"/>
      <c r="BD479" s="223"/>
      <c r="BE479" s="223"/>
      <c r="BF479" s="223"/>
      <c r="BG479" s="223"/>
      <c r="BH479" s="223"/>
      <c r="BI479" s="223"/>
      <c r="BJ479" s="223"/>
    </row>
    <row r="480" spans="1:62" x14ac:dyDescent="0.25">
      <c r="A480" s="223"/>
      <c r="B480" s="223"/>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H480" s="223"/>
      <c r="AI480" s="223"/>
      <c r="AJ480" s="223"/>
      <c r="AK480" s="223"/>
      <c r="AL480" s="223"/>
      <c r="AM480" s="223"/>
      <c r="AN480" s="223"/>
      <c r="AO480" s="223"/>
      <c r="AP480" s="223"/>
      <c r="AQ480" s="223"/>
      <c r="AR480" s="223"/>
      <c r="AS480" s="223"/>
      <c r="AT480" s="223"/>
      <c r="AU480" s="223"/>
      <c r="AV480" s="223"/>
      <c r="AW480" s="223"/>
      <c r="AX480" s="223"/>
      <c r="AY480" s="223"/>
      <c r="AZ480" s="223"/>
      <c r="BA480" s="223"/>
      <c r="BB480" s="223"/>
      <c r="BC480" s="223"/>
      <c r="BD480" s="223"/>
      <c r="BE480" s="223"/>
      <c r="BF480" s="223"/>
      <c r="BG480" s="223"/>
      <c r="BH480" s="223"/>
      <c r="BI480" s="223"/>
      <c r="BJ480" s="223"/>
    </row>
    <row r="481" spans="1:62" x14ac:dyDescent="0.25">
      <c r="A481" s="223"/>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3"/>
      <c r="AY481" s="223"/>
      <c r="AZ481" s="223"/>
      <c r="BA481" s="223"/>
      <c r="BB481" s="223"/>
      <c r="BC481" s="223"/>
      <c r="BD481" s="223"/>
      <c r="BE481" s="223"/>
      <c r="BF481" s="223"/>
      <c r="BG481" s="223"/>
      <c r="BH481" s="223"/>
      <c r="BI481" s="223"/>
      <c r="BJ481" s="223"/>
    </row>
    <row r="482" spans="1:62" x14ac:dyDescent="0.25">
      <c r="A482" s="223"/>
      <c r="B482" s="223"/>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H482" s="223"/>
      <c r="AI482" s="223"/>
      <c r="AJ482" s="223"/>
      <c r="AK482" s="223"/>
      <c r="AL482" s="223"/>
      <c r="AM482" s="223"/>
      <c r="AN482" s="223"/>
      <c r="AO482" s="223"/>
      <c r="AP482" s="223"/>
      <c r="AQ482" s="223"/>
      <c r="AR482" s="223"/>
      <c r="AS482" s="223"/>
      <c r="AT482" s="223"/>
      <c r="AU482" s="223"/>
      <c r="AV482" s="223"/>
      <c r="AW482" s="223"/>
      <c r="AX482" s="223"/>
      <c r="AY482" s="223"/>
      <c r="AZ482" s="223"/>
      <c r="BA482" s="223"/>
      <c r="BB482" s="223"/>
      <c r="BC482" s="223"/>
      <c r="BD482" s="223"/>
      <c r="BE482" s="223"/>
      <c r="BF482" s="223"/>
      <c r="BG482" s="223"/>
      <c r="BH482" s="223"/>
      <c r="BI482" s="223"/>
      <c r="BJ482" s="223"/>
    </row>
    <row r="483" spans="1:62" x14ac:dyDescent="0.25">
      <c r="A483" s="223"/>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c r="AP483" s="223"/>
      <c r="AQ483" s="223"/>
      <c r="AR483" s="223"/>
      <c r="AS483" s="223"/>
      <c r="AT483" s="223"/>
      <c r="AU483" s="223"/>
      <c r="AV483" s="223"/>
      <c r="AW483" s="223"/>
      <c r="AX483" s="223"/>
      <c r="AY483" s="223"/>
      <c r="AZ483" s="223"/>
      <c r="BA483" s="223"/>
      <c r="BB483" s="223"/>
      <c r="BC483" s="223"/>
      <c r="BD483" s="223"/>
      <c r="BE483" s="223"/>
      <c r="BF483" s="223"/>
      <c r="BG483" s="223"/>
      <c r="BH483" s="223"/>
      <c r="BI483" s="223"/>
      <c r="BJ483" s="223"/>
    </row>
    <row r="484" spans="1:62" x14ac:dyDescent="0.25">
      <c r="A484" s="223"/>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c r="BA484" s="223"/>
      <c r="BB484" s="223"/>
      <c r="BC484" s="223"/>
      <c r="BD484" s="223"/>
      <c r="BE484" s="223"/>
      <c r="BF484" s="223"/>
      <c r="BG484" s="223"/>
      <c r="BH484" s="223"/>
      <c r="BI484" s="223"/>
      <c r="BJ484" s="223"/>
    </row>
    <row r="485" spans="1:62" x14ac:dyDescent="0.25">
      <c r="A485" s="223"/>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c r="AP485" s="223"/>
      <c r="AQ485" s="223"/>
      <c r="AR485" s="223"/>
      <c r="AS485" s="223"/>
      <c r="AT485" s="223"/>
      <c r="AU485" s="223"/>
      <c r="AV485" s="223"/>
      <c r="AW485" s="223"/>
      <c r="AX485" s="223"/>
      <c r="AY485" s="223"/>
      <c r="AZ485" s="223"/>
      <c r="BA485" s="223"/>
      <c r="BB485" s="223"/>
      <c r="BC485" s="223"/>
      <c r="BD485" s="223"/>
      <c r="BE485" s="223"/>
      <c r="BF485" s="223"/>
      <c r="BG485" s="223"/>
      <c r="BH485" s="223"/>
      <c r="BI485" s="223"/>
      <c r="BJ485" s="223"/>
    </row>
    <row r="486" spans="1:62" x14ac:dyDescent="0.25">
      <c r="A486" s="223"/>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c r="BA486" s="223"/>
      <c r="BB486" s="223"/>
      <c r="BC486" s="223"/>
      <c r="BD486" s="223"/>
      <c r="BE486" s="223"/>
      <c r="BF486" s="223"/>
      <c r="BG486" s="223"/>
      <c r="BH486" s="223"/>
      <c r="BI486" s="223"/>
      <c r="BJ486" s="223"/>
    </row>
    <row r="487" spans="1:62" x14ac:dyDescent="0.25">
      <c r="A487" s="223"/>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c r="AP487" s="223"/>
      <c r="AQ487" s="223"/>
      <c r="AR487" s="223"/>
      <c r="AS487" s="223"/>
      <c r="AT487" s="223"/>
      <c r="AU487" s="223"/>
      <c r="AV487" s="223"/>
      <c r="AW487" s="223"/>
      <c r="AX487" s="223"/>
      <c r="AY487" s="223"/>
      <c r="AZ487" s="223"/>
      <c r="BA487" s="223"/>
      <c r="BB487" s="223"/>
      <c r="BC487" s="223"/>
      <c r="BD487" s="223"/>
      <c r="BE487" s="223"/>
      <c r="BF487" s="223"/>
      <c r="BG487" s="223"/>
      <c r="BH487" s="223"/>
      <c r="BI487" s="223"/>
      <c r="BJ487" s="223"/>
    </row>
    <row r="488" spans="1:62" x14ac:dyDescent="0.25">
      <c r="A488" s="223"/>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c r="AP488" s="223"/>
      <c r="AQ488" s="223"/>
      <c r="AR488" s="223"/>
      <c r="AS488" s="223"/>
      <c r="AT488" s="223"/>
      <c r="AU488" s="223"/>
      <c r="AV488" s="223"/>
      <c r="AW488" s="223"/>
      <c r="AX488" s="223"/>
      <c r="AY488" s="223"/>
      <c r="AZ488" s="223"/>
      <c r="BA488" s="223"/>
      <c r="BB488" s="223"/>
      <c r="BC488" s="223"/>
      <c r="BD488" s="223"/>
      <c r="BE488" s="223"/>
      <c r="BF488" s="223"/>
      <c r="BG488" s="223"/>
      <c r="BH488" s="223"/>
      <c r="BI488" s="223"/>
      <c r="BJ488" s="223"/>
    </row>
    <row r="489" spans="1:62" x14ac:dyDescent="0.25">
      <c r="A489" s="223"/>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c r="AP489" s="223"/>
      <c r="AQ489" s="223"/>
      <c r="AR489" s="223"/>
      <c r="AS489" s="223"/>
      <c r="AT489" s="223"/>
      <c r="AU489" s="223"/>
      <c r="AV489" s="223"/>
      <c r="AW489" s="223"/>
      <c r="AX489" s="223"/>
      <c r="AY489" s="223"/>
      <c r="AZ489" s="223"/>
      <c r="BA489" s="223"/>
      <c r="BB489" s="223"/>
      <c r="BC489" s="223"/>
      <c r="BD489" s="223"/>
      <c r="BE489" s="223"/>
      <c r="BF489" s="223"/>
      <c r="BG489" s="223"/>
      <c r="BH489" s="223"/>
      <c r="BI489" s="223"/>
      <c r="BJ489" s="223"/>
    </row>
    <row r="490" spans="1:62" x14ac:dyDescent="0.25">
      <c r="A490" s="223"/>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c r="AP490" s="223"/>
      <c r="AQ490" s="223"/>
      <c r="AR490" s="223"/>
      <c r="AS490" s="223"/>
      <c r="AT490" s="223"/>
      <c r="AU490" s="223"/>
      <c r="AV490" s="223"/>
      <c r="AW490" s="223"/>
      <c r="AX490" s="223"/>
      <c r="AY490" s="223"/>
      <c r="AZ490" s="223"/>
      <c r="BA490" s="223"/>
      <c r="BB490" s="223"/>
      <c r="BC490" s="223"/>
      <c r="BD490" s="223"/>
      <c r="BE490" s="223"/>
      <c r="BF490" s="223"/>
      <c r="BG490" s="223"/>
      <c r="BH490" s="223"/>
      <c r="BI490" s="223"/>
      <c r="BJ490" s="223"/>
    </row>
    <row r="491" spans="1:62" x14ac:dyDescent="0.25">
      <c r="A491" s="223"/>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c r="AP491" s="223"/>
      <c r="AQ491" s="223"/>
      <c r="AR491" s="223"/>
      <c r="AS491" s="223"/>
      <c r="AT491" s="223"/>
      <c r="AU491" s="223"/>
      <c r="AV491" s="223"/>
      <c r="AW491" s="223"/>
      <c r="AX491" s="223"/>
      <c r="AY491" s="223"/>
      <c r="AZ491" s="223"/>
      <c r="BA491" s="223"/>
      <c r="BB491" s="223"/>
      <c r="BC491" s="223"/>
      <c r="BD491" s="223"/>
      <c r="BE491" s="223"/>
      <c r="BF491" s="223"/>
      <c r="BG491" s="223"/>
      <c r="BH491" s="223"/>
      <c r="BI491" s="223"/>
      <c r="BJ491" s="223"/>
    </row>
    <row r="492" spans="1:62" x14ac:dyDescent="0.25">
      <c r="A492" s="223"/>
      <c r="B492" s="223"/>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223"/>
      <c r="AL492" s="223"/>
      <c r="AM492" s="223"/>
      <c r="AN492" s="223"/>
      <c r="AO492" s="223"/>
      <c r="AP492" s="223"/>
      <c r="AQ492" s="223"/>
      <c r="AR492" s="223"/>
      <c r="AS492" s="223"/>
      <c r="AT492" s="223"/>
      <c r="AU492" s="223"/>
      <c r="AV492" s="223"/>
      <c r="AW492" s="223"/>
      <c r="AX492" s="223"/>
      <c r="AY492" s="223"/>
      <c r="AZ492" s="223"/>
      <c r="BA492" s="223"/>
      <c r="BB492" s="223"/>
      <c r="BC492" s="223"/>
      <c r="BD492" s="223"/>
      <c r="BE492" s="223"/>
      <c r="BF492" s="223"/>
      <c r="BG492" s="223"/>
      <c r="BH492" s="223"/>
      <c r="BI492" s="223"/>
      <c r="BJ492" s="223"/>
    </row>
    <row r="493" spans="1:62" x14ac:dyDescent="0.25">
      <c r="A493" s="223"/>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3"/>
      <c r="AL493" s="223"/>
      <c r="AM493" s="223"/>
      <c r="AN493" s="223"/>
      <c r="AO493" s="223"/>
      <c r="AP493" s="223"/>
      <c r="AQ493" s="223"/>
      <c r="AR493" s="223"/>
      <c r="AS493" s="223"/>
      <c r="AT493" s="223"/>
      <c r="AU493" s="223"/>
      <c r="AV493" s="223"/>
      <c r="AW493" s="223"/>
      <c r="AX493" s="223"/>
      <c r="AY493" s="223"/>
      <c r="AZ493" s="223"/>
      <c r="BA493" s="223"/>
      <c r="BB493" s="223"/>
      <c r="BC493" s="223"/>
      <c r="BD493" s="223"/>
      <c r="BE493" s="223"/>
      <c r="BF493" s="223"/>
      <c r="BG493" s="223"/>
      <c r="BH493" s="223"/>
      <c r="BI493" s="223"/>
      <c r="BJ493" s="223"/>
    </row>
    <row r="494" spans="1:62" x14ac:dyDescent="0.25">
      <c r="A494" s="223"/>
      <c r="B494" s="223"/>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3"/>
      <c r="AL494" s="223"/>
      <c r="AM494" s="223"/>
      <c r="AN494" s="223"/>
      <c r="AO494" s="223"/>
      <c r="AP494" s="223"/>
      <c r="AQ494" s="223"/>
      <c r="AR494" s="223"/>
      <c r="AS494" s="223"/>
      <c r="AT494" s="223"/>
      <c r="AU494" s="223"/>
      <c r="AV494" s="223"/>
      <c r="AW494" s="223"/>
      <c r="AX494" s="223"/>
      <c r="AY494" s="223"/>
      <c r="AZ494" s="223"/>
      <c r="BA494" s="223"/>
      <c r="BB494" s="223"/>
      <c r="BC494" s="223"/>
      <c r="BD494" s="223"/>
      <c r="BE494" s="223"/>
      <c r="BF494" s="223"/>
      <c r="BG494" s="223"/>
      <c r="BH494" s="223"/>
      <c r="BI494" s="223"/>
      <c r="BJ494" s="223"/>
    </row>
    <row r="495" spans="1:62" x14ac:dyDescent="0.25">
      <c r="A495" s="223"/>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3"/>
      <c r="AL495" s="223"/>
      <c r="AM495" s="223"/>
      <c r="AN495" s="223"/>
      <c r="AO495" s="223"/>
      <c r="AP495" s="223"/>
      <c r="AQ495" s="223"/>
      <c r="AR495" s="223"/>
      <c r="AS495" s="223"/>
      <c r="AT495" s="223"/>
      <c r="AU495" s="223"/>
      <c r="AV495" s="223"/>
      <c r="AW495" s="223"/>
      <c r="AX495" s="223"/>
      <c r="AY495" s="223"/>
      <c r="AZ495" s="223"/>
      <c r="BA495" s="223"/>
      <c r="BB495" s="223"/>
      <c r="BC495" s="223"/>
      <c r="BD495" s="223"/>
      <c r="BE495" s="223"/>
      <c r="BF495" s="223"/>
      <c r="BG495" s="223"/>
      <c r="BH495" s="223"/>
      <c r="BI495" s="223"/>
      <c r="BJ495" s="223"/>
    </row>
    <row r="496" spans="1:62" x14ac:dyDescent="0.25">
      <c r="A496" s="223"/>
      <c r="B496" s="223"/>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223"/>
      <c r="AL496" s="223"/>
      <c r="AM496" s="223"/>
      <c r="AN496" s="223"/>
      <c r="AO496" s="223"/>
      <c r="AP496" s="223"/>
      <c r="AQ496" s="223"/>
      <c r="AR496" s="223"/>
      <c r="AS496" s="223"/>
      <c r="AT496" s="223"/>
      <c r="AU496" s="223"/>
      <c r="AV496" s="223"/>
      <c r="AW496" s="223"/>
      <c r="AX496" s="223"/>
      <c r="AY496" s="223"/>
      <c r="AZ496" s="223"/>
      <c r="BA496" s="223"/>
      <c r="BB496" s="223"/>
      <c r="BC496" s="223"/>
      <c r="BD496" s="223"/>
      <c r="BE496" s="223"/>
      <c r="BF496" s="223"/>
      <c r="BG496" s="223"/>
      <c r="BH496" s="223"/>
      <c r="BI496" s="223"/>
      <c r="BJ496" s="223"/>
    </row>
    <row r="497" spans="1:62" x14ac:dyDescent="0.25">
      <c r="A497" s="223"/>
      <c r="B497" s="223"/>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H497" s="223"/>
      <c r="AI497" s="223"/>
      <c r="AJ497" s="223"/>
      <c r="AK497" s="223"/>
      <c r="AL497" s="223"/>
      <c r="AM497" s="223"/>
      <c r="AN497" s="223"/>
      <c r="AO497" s="223"/>
      <c r="AP497" s="223"/>
      <c r="AQ497" s="223"/>
      <c r="AR497" s="223"/>
      <c r="AS497" s="223"/>
      <c r="AT497" s="223"/>
      <c r="AU497" s="223"/>
      <c r="AV497" s="223"/>
      <c r="AW497" s="223"/>
      <c r="AX497" s="223"/>
      <c r="AY497" s="223"/>
      <c r="AZ497" s="223"/>
      <c r="BA497" s="223"/>
      <c r="BB497" s="223"/>
      <c r="BC497" s="223"/>
      <c r="BD497" s="223"/>
      <c r="BE497" s="223"/>
      <c r="BF497" s="223"/>
      <c r="BG497" s="223"/>
      <c r="BH497" s="223"/>
      <c r="BI497" s="223"/>
      <c r="BJ497" s="223"/>
    </row>
    <row r="498" spans="1:62" x14ac:dyDescent="0.25">
      <c r="A498" s="223"/>
      <c r="B498" s="223"/>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3"/>
      <c r="AL498" s="223"/>
      <c r="AM498" s="223"/>
      <c r="AN498" s="223"/>
      <c r="AO498" s="223"/>
      <c r="AP498" s="223"/>
      <c r="AQ498" s="223"/>
      <c r="AR498" s="223"/>
      <c r="AS498" s="223"/>
      <c r="AT498" s="223"/>
      <c r="AU498" s="223"/>
      <c r="AV498" s="223"/>
      <c r="AW498" s="223"/>
      <c r="AX498" s="223"/>
      <c r="AY498" s="223"/>
      <c r="AZ498" s="223"/>
      <c r="BA498" s="223"/>
      <c r="BB498" s="223"/>
      <c r="BC498" s="223"/>
      <c r="BD498" s="223"/>
      <c r="BE498" s="223"/>
      <c r="BF498" s="223"/>
      <c r="BG498" s="223"/>
      <c r="BH498" s="223"/>
      <c r="BI498" s="223"/>
      <c r="BJ498" s="223"/>
    </row>
    <row r="499" spans="1:62" x14ac:dyDescent="0.25">
      <c r="A499" s="223"/>
      <c r="B499" s="223"/>
      <c r="C499" s="223"/>
      <c r="D499" s="223"/>
      <c r="E499" s="223"/>
      <c r="F499" s="223"/>
      <c r="G499" s="223"/>
      <c r="H499" s="223"/>
      <c r="I499" s="223"/>
      <c r="J499" s="223"/>
      <c r="K499" s="223"/>
      <c r="L499" s="223"/>
      <c r="M499" s="223"/>
      <c r="N499" s="223"/>
      <c r="O499" s="223"/>
      <c r="P499" s="223"/>
      <c r="Q499" s="223"/>
      <c r="R499" s="223"/>
      <c r="S499" s="223"/>
      <c r="T499" s="223"/>
      <c r="U499" s="223"/>
      <c r="V499" s="223"/>
      <c r="W499" s="223"/>
      <c r="X499" s="223"/>
      <c r="Y499" s="223"/>
      <c r="Z499" s="223"/>
      <c r="AA499" s="223"/>
      <c r="AB499" s="223"/>
      <c r="AC499" s="223"/>
      <c r="AD499" s="223"/>
      <c r="AE499" s="223"/>
      <c r="AF499" s="223"/>
      <c r="AG499" s="223"/>
      <c r="AH499" s="223"/>
      <c r="AI499" s="223"/>
      <c r="AJ499" s="223"/>
      <c r="AK499" s="223"/>
      <c r="AL499" s="223"/>
      <c r="AM499" s="223"/>
      <c r="AN499" s="223"/>
      <c r="AO499" s="223"/>
      <c r="AP499" s="223"/>
      <c r="AQ499" s="223"/>
      <c r="AR499" s="223"/>
      <c r="AS499" s="223"/>
      <c r="AT499" s="223"/>
      <c r="AU499" s="223"/>
      <c r="AV499" s="223"/>
      <c r="AW499" s="223"/>
      <c r="AX499" s="223"/>
      <c r="AY499" s="223"/>
      <c r="AZ499" s="223"/>
      <c r="BA499" s="223"/>
      <c r="BB499" s="223"/>
      <c r="BC499" s="223"/>
      <c r="BD499" s="223"/>
      <c r="BE499" s="223"/>
      <c r="BF499" s="223"/>
      <c r="BG499" s="223"/>
      <c r="BH499" s="223"/>
      <c r="BI499" s="223"/>
      <c r="BJ499" s="223"/>
    </row>
    <row r="500" spans="1:62" x14ac:dyDescent="0.25">
      <c r="A500" s="223"/>
      <c r="B500" s="223"/>
      <c r="C500" s="223"/>
      <c r="D500" s="223"/>
      <c r="E500" s="223"/>
      <c r="F500" s="223"/>
      <c r="G500" s="223"/>
      <c r="H500" s="223"/>
      <c r="I500" s="223"/>
      <c r="J500" s="223"/>
      <c r="K500" s="223"/>
      <c r="L500" s="223"/>
      <c r="M500" s="223"/>
      <c r="N500" s="223"/>
      <c r="O500" s="223"/>
      <c r="P500" s="223"/>
      <c r="Q500" s="223"/>
      <c r="R500" s="223"/>
      <c r="S500" s="223"/>
      <c r="T500" s="223"/>
      <c r="U500" s="223"/>
      <c r="V500" s="223"/>
      <c r="W500" s="223"/>
      <c r="X500" s="223"/>
      <c r="Y500" s="223"/>
      <c r="Z500" s="223"/>
      <c r="AA500" s="223"/>
      <c r="AB500" s="223"/>
      <c r="AC500" s="223"/>
      <c r="AD500" s="223"/>
      <c r="AE500" s="223"/>
      <c r="AF500" s="223"/>
      <c r="AG500" s="223"/>
      <c r="AH500" s="223"/>
      <c r="AI500" s="223"/>
      <c r="AJ500" s="223"/>
      <c r="AK500" s="223"/>
      <c r="AL500" s="223"/>
      <c r="AM500" s="223"/>
      <c r="AN500" s="223"/>
      <c r="AO500" s="223"/>
      <c r="AP500" s="223"/>
      <c r="AQ500" s="223"/>
      <c r="AR500" s="223"/>
      <c r="AS500" s="223"/>
      <c r="AT500" s="223"/>
      <c r="AU500" s="223"/>
      <c r="AV500" s="223"/>
      <c r="AW500" s="223"/>
      <c r="AX500" s="223"/>
      <c r="AY500" s="223"/>
      <c r="AZ500" s="223"/>
      <c r="BA500" s="223"/>
      <c r="BB500" s="223"/>
      <c r="BC500" s="223"/>
      <c r="BD500" s="223"/>
      <c r="BE500" s="223"/>
      <c r="BF500" s="223"/>
      <c r="BG500" s="223"/>
      <c r="BH500" s="223"/>
      <c r="BI500" s="223"/>
      <c r="BJ500" s="223"/>
    </row>
    <row r="501" spans="1:62" x14ac:dyDescent="0.25">
      <c r="A501" s="223"/>
      <c r="B501" s="223"/>
      <c r="C501" s="223"/>
      <c r="D501" s="223"/>
      <c r="E501" s="223"/>
      <c r="F501" s="223"/>
      <c r="G501" s="223"/>
      <c r="H501" s="223"/>
      <c r="I501" s="223"/>
      <c r="J501" s="223"/>
      <c r="K501" s="223"/>
      <c r="L501" s="223"/>
      <c r="M501" s="223"/>
      <c r="N501" s="223"/>
      <c r="O501" s="223"/>
      <c r="P501" s="223"/>
      <c r="Q501" s="223"/>
      <c r="R501" s="223"/>
      <c r="S501" s="223"/>
      <c r="T501" s="223"/>
      <c r="U501" s="223"/>
      <c r="V501" s="223"/>
      <c r="W501" s="223"/>
      <c r="X501" s="223"/>
      <c r="Y501" s="223"/>
      <c r="Z501" s="223"/>
      <c r="AA501" s="223"/>
      <c r="AB501" s="223"/>
      <c r="AC501" s="223"/>
      <c r="AD501" s="223"/>
      <c r="AE501" s="223"/>
      <c r="AF501" s="223"/>
      <c r="AG501" s="223"/>
      <c r="AH501" s="223"/>
      <c r="AI501" s="223"/>
      <c r="AJ501" s="223"/>
      <c r="AK501" s="223"/>
      <c r="AL501" s="223"/>
      <c r="AM501" s="223"/>
      <c r="AN501" s="223"/>
      <c r="AO501" s="223"/>
      <c r="AP501" s="223"/>
      <c r="AQ501" s="223"/>
      <c r="AR501" s="223"/>
      <c r="AS501" s="223"/>
      <c r="AT501" s="223"/>
      <c r="AU501" s="223"/>
      <c r="AV501" s="223"/>
      <c r="AW501" s="223"/>
      <c r="AX501" s="223"/>
      <c r="AY501" s="223"/>
      <c r="AZ501" s="223"/>
      <c r="BA501" s="223"/>
      <c r="BB501" s="223"/>
      <c r="BC501" s="223"/>
      <c r="BD501" s="223"/>
      <c r="BE501" s="223"/>
      <c r="BF501" s="223"/>
      <c r="BG501" s="223"/>
      <c r="BH501" s="223"/>
      <c r="BI501" s="223"/>
      <c r="BJ501" s="223"/>
    </row>
    <row r="502" spans="1:62" x14ac:dyDescent="0.25">
      <c r="A502" s="223"/>
      <c r="B502" s="223"/>
      <c r="C502" s="223"/>
      <c r="D502" s="223"/>
      <c r="E502" s="223"/>
      <c r="F502" s="223"/>
      <c r="G502" s="223"/>
      <c r="H502" s="223"/>
      <c r="I502" s="223"/>
      <c r="J502" s="223"/>
      <c r="K502" s="223"/>
      <c r="L502" s="223"/>
      <c r="M502" s="223"/>
      <c r="N502" s="223"/>
      <c r="O502" s="223"/>
      <c r="P502" s="223"/>
      <c r="Q502" s="223"/>
      <c r="R502" s="223"/>
      <c r="S502" s="223"/>
      <c r="T502" s="223"/>
      <c r="U502" s="223"/>
      <c r="V502" s="223"/>
      <c r="W502" s="223"/>
      <c r="X502" s="223"/>
      <c r="Y502" s="223"/>
      <c r="Z502" s="223"/>
      <c r="AA502" s="223"/>
      <c r="AB502" s="223"/>
      <c r="AC502" s="223"/>
      <c r="AD502" s="223"/>
      <c r="AE502" s="223"/>
      <c r="AF502" s="223"/>
      <c r="AG502" s="223"/>
      <c r="AH502" s="223"/>
      <c r="AI502" s="223"/>
      <c r="AJ502" s="223"/>
      <c r="AK502" s="223"/>
      <c r="AL502" s="223"/>
      <c r="AM502" s="223"/>
      <c r="AN502" s="223"/>
      <c r="AO502" s="223"/>
      <c r="AP502" s="223"/>
      <c r="AQ502" s="223"/>
      <c r="AR502" s="223"/>
      <c r="AS502" s="223"/>
      <c r="AT502" s="223"/>
      <c r="AU502" s="223"/>
      <c r="AV502" s="223"/>
      <c r="AW502" s="223"/>
      <c r="AX502" s="223"/>
      <c r="AY502" s="223"/>
      <c r="AZ502" s="223"/>
      <c r="BA502" s="223"/>
      <c r="BB502" s="223"/>
      <c r="BC502" s="223"/>
      <c r="BD502" s="223"/>
      <c r="BE502" s="223"/>
      <c r="BF502" s="223"/>
      <c r="BG502" s="223"/>
      <c r="BH502" s="223"/>
      <c r="BI502" s="223"/>
      <c r="BJ502" s="223"/>
    </row>
    <row r="503" spans="1:62" x14ac:dyDescent="0.25">
      <c r="A503" s="223"/>
      <c r="B503" s="223"/>
      <c r="C503" s="223"/>
      <c r="D503" s="223"/>
      <c r="E503" s="223"/>
      <c r="F503" s="223"/>
      <c r="G503" s="223"/>
      <c r="H503" s="223"/>
      <c r="I503" s="223"/>
      <c r="J503" s="223"/>
      <c r="K503" s="223"/>
      <c r="L503" s="223"/>
      <c r="M503" s="223"/>
      <c r="N503" s="223"/>
      <c r="O503" s="223"/>
      <c r="P503" s="223"/>
      <c r="Q503" s="223"/>
      <c r="R503" s="223"/>
      <c r="S503" s="223"/>
      <c r="T503" s="223"/>
      <c r="U503" s="223"/>
      <c r="V503" s="223"/>
      <c r="W503" s="223"/>
      <c r="X503" s="223"/>
      <c r="Y503" s="223"/>
      <c r="Z503" s="223"/>
      <c r="AA503" s="223"/>
      <c r="AB503" s="223"/>
      <c r="AC503" s="223"/>
      <c r="AD503" s="223"/>
      <c r="AE503" s="223"/>
      <c r="AF503" s="223"/>
      <c r="AG503" s="223"/>
      <c r="AH503" s="223"/>
      <c r="AI503" s="223"/>
      <c r="AJ503" s="223"/>
      <c r="AK503" s="223"/>
      <c r="AL503" s="223"/>
      <c r="AM503" s="223"/>
      <c r="AN503" s="223"/>
      <c r="AO503" s="223"/>
      <c r="AP503" s="223"/>
      <c r="AQ503" s="223"/>
      <c r="AR503" s="223"/>
      <c r="AS503" s="223"/>
      <c r="AT503" s="223"/>
      <c r="AU503" s="223"/>
      <c r="AV503" s="223"/>
      <c r="AW503" s="223"/>
      <c r="AX503" s="223"/>
      <c r="AY503" s="223"/>
      <c r="AZ503" s="223"/>
      <c r="BA503" s="223"/>
      <c r="BB503" s="223"/>
      <c r="BC503" s="223"/>
      <c r="BD503" s="223"/>
      <c r="BE503" s="223"/>
      <c r="BF503" s="223"/>
      <c r="BG503" s="223"/>
      <c r="BH503" s="223"/>
      <c r="BI503" s="223"/>
      <c r="BJ503" s="223"/>
    </row>
    <row r="504" spans="1:62" x14ac:dyDescent="0.25">
      <c r="A504" s="223"/>
      <c r="B504" s="223"/>
      <c r="C504" s="223"/>
      <c r="D504" s="223"/>
      <c r="E504" s="223"/>
      <c r="F504" s="223"/>
      <c r="G504" s="223"/>
      <c r="H504" s="223"/>
      <c r="I504" s="223"/>
      <c r="J504" s="223"/>
      <c r="K504" s="223"/>
      <c r="L504" s="223"/>
      <c r="M504" s="223"/>
      <c r="N504" s="223"/>
      <c r="O504" s="223"/>
      <c r="P504" s="223"/>
      <c r="Q504" s="223"/>
      <c r="R504" s="223"/>
      <c r="S504" s="223"/>
      <c r="T504" s="223"/>
      <c r="U504" s="223"/>
      <c r="V504" s="223"/>
      <c r="W504" s="223"/>
      <c r="X504" s="223"/>
      <c r="Y504" s="223"/>
      <c r="Z504" s="223"/>
      <c r="AA504" s="223"/>
      <c r="AB504" s="223"/>
      <c r="AC504" s="223"/>
      <c r="AD504" s="223"/>
      <c r="AE504" s="223"/>
      <c r="AF504" s="223"/>
      <c r="AG504" s="223"/>
      <c r="AH504" s="223"/>
      <c r="AI504" s="223"/>
      <c r="AJ504" s="223"/>
      <c r="AK504" s="223"/>
      <c r="AL504" s="223"/>
      <c r="AM504" s="223"/>
      <c r="AN504" s="223"/>
      <c r="AO504" s="223"/>
      <c r="AP504" s="223"/>
      <c r="AQ504" s="223"/>
      <c r="AR504" s="223"/>
      <c r="AS504" s="223"/>
      <c r="AT504" s="223"/>
      <c r="AU504" s="223"/>
      <c r="AV504" s="223"/>
      <c r="AW504" s="223"/>
      <c r="AX504" s="223"/>
      <c r="AY504" s="223"/>
      <c r="AZ504" s="223"/>
      <c r="BA504" s="223"/>
      <c r="BB504" s="223"/>
      <c r="BC504" s="223"/>
      <c r="BD504" s="223"/>
      <c r="BE504" s="223"/>
      <c r="BF504" s="223"/>
      <c r="BG504" s="223"/>
      <c r="BH504" s="223"/>
      <c r="BI504" s="223"/>
      <c r="BJ504" s="223"/>
    </row>
    <row r="505" spans="1:62" x14ac:dyDescent="0.25">
      <c r="A505" s="223"/>
      <c r="B505" s="223"/>
      <c r="C505" s="223"/>
      <c r="D505" s="223"/>
      <c r="E505" s="223"/>
      <c r="F505" s="223"/>
      <c r="G505" s="223"/>
      <c r="H505" s="223"/>
      <c r="I505" s="223"/>
      <c r="J505" s="223"/>
      <c r="K505" s="223"/>
      <c r="L505" s="223"/>
      <c r="M505" s="223"/>
      <c r="N505" s="223"/>
      <c r="O505" s="223"/>
      <c r="P505" s="223"/>
      <c r="Q505" s="223"/>
      <c r="R505" s="223"/>
      <c r="S505" s="223"/>
      <c r="T505" s="223"/>
      <c r="U505" s="223"/>
      <c r="V505" s="223"/>
      <c r="W505" s="223"/>
      <c r="X505" s="223"/>
      <c r="Y505" s="223"/>
      <c r="Z505" s="223"/>
      <c r="AA505" s="223"/>
      <c r="AB505" s="223"/>
      <c r="AC505" s="223"/>
      <c r="AD505" s="223"/>
      <c r="AE505" s="223"/>
      <c r="AF505" s="223"/>
      <c r="AG505" s="223"/>
      <c r="AH505" s="223"/>
      <c r="AI505" s="223"/>
      <c r="AJ505" s="223"/>
      <c r="AK505" s="223"/>
      <c r="AL505" s="223"/>
      <c r="AM505" s="223"/>
      <c r="AN505" s="223"/>
      <c r="AO505" s="223"/>
      <c r="AP505" s="223"/>
      <c r="AQ505" s="223"/>
      <c r="AR505" s="223"/>
      <c r="AS505" s="223"/>
      <c r="AT505" s="223"/>
      <c r="AU505" s="223"/>
      <c r="AV505" s="223"/>
      <c r="AW505" s="223"/>
      <c r="AX505" s="223"/>
      <c r="AY505" s="223"/>
      <c r="AZ505" s="223"/>
      <c r="BA505" s="223"/>
      <c r="BB505" s="223"/>
      <c r="BC505" s="223"/>
      <c r="BD505" s="223"/>
      <c r="BE505" s="223"/>
      <c r="BF505" s="223"/>
      <c r="BG505" s="223"/>
      <c r="BH505" s="223"/>
      <c r="BI505" s="223"/>
      <c r="BJ505" s="223"/>
    </row>
    <row r="506" spans="1:62" x14ac:dyDescent="0.25">
      <c r="A506" s="223"/>
      <c r="B506" s="223"/>
      <c r="C506" s="223"/>
      <c r="D506" s="223"/>
      <c r="E506" s="223"/>
      <c r="F506" s="223"/>
      <c r="G506" s="223"/>
      <c r="H506" s="223"/>
      <c r="I506" s="223"/>
      <c r="J506" s="223"/>
      <c r="K506" s="223"/>
      <c r="L506" s="223"/>
      <c r="M506" s="223"/>
      <c r="N506" s="223"/>
      <c r="O506" s="223"/>
      <c r="P506" s="223"/>
      <c r="Q506" s="223"/>
      <c r="R506" s="223"/>
      <c r="S506" s="223"/>
      <c r="T506" s="223"/>
      <c r="U506" s="223"/>
      <c r="V506" s="223"/>
      <c r="W506" s="223"/>
      <c r="X506" s="223"/>
      <c r="Y506" s="223"/>
      <c r="Z506" s="223"/>
      <c r="AA506" s="223"/>
      <c r="AB506" s="223"/>
      <c r="AC506" s="223"/>
      <c r="AD506" s="223"/>
      <c r="AE506" s="223"/>
      <c r="AF506" s="223"/>
      <c r="AG506" s="223"/>
      <c r="AH506" s="223"/>
      <c r="AI506" s="223"/>
      <c r="AJ506" s="223"/>
      <c r="AK506" s="223"/>
      <c r="AL506" s="223"/>
      <c r="AM506" s="223"/>
      <c r="AN506" s="223"/>
      <c r="AO506" s="223"/>
      <c r="AP506" s="223"/>
      <c r="AQ506" s="223"/>
      <c r="AR506" s="223"/>
      <c r="AS506" s="223"/>
      <c r="AT506" s="223"/>
      <c r="AU506" s="223"/>
      <c r="AV506" s="223"/>
      <c r="AW506" s="223"/>
      <c r="AX506" s="223"/>
      <c r="AY506" s="223"/>
      <c r="AZ506" s="223"/>
      <c r="BA506" s="223"/>
      <c r="BB506" s="223"/>
      <c r="BC506" s="223"/>
      <c r="BD506" s="223"/>
      <c r="BE506" s="223"/>
      <c r="BF506" s="223"/>
      <c r="BG506" s="223"/>
      <c r="BH506" s="223"/>
      <c r="BI506" s="223"/>
      <c r="BJ506" s="223"/>
    </row>
    <row r="507" spans="1:62" x14ac:dyDescent="0.25">
      <c r="A507" s="223"/>
      <c r="B507" s="223"/>
      <c r="C507" s="223"/>
      <c r="D507" s="223"/>
      <c r="E507" s="223"/>
      <c r="F507" s="223"/>
      <c r="G507" s="223"/>
      <c r="H507" s="223"/>
      <c r="I507" s="223"/>
      <c r="J507" s="223"/>
      <c r="K507" s="223"/>
      <c r="L507" s="223"/>
      <c r="M507" s="223"/>
      <c r="N507" s="223"/>
      <c r="O507" s="223"/>
      <c r="P507" s="223"/>
      <c r="Q507" s="223"/>
      <c r="R507" s="223"/>
      <c r="S507" s="223"/>
      <c r="T507" s="223"/>
      <c r="U507" s="223"/>
      <c r="V507" s="223"/>
      <c r="W507" s="223"/>
      <c r="X507" s="223"/>
      <c r="Y507" s="223"/>
      <c r="Z507" s="223"/>
      <c r="AA507" s="223"/>
      <c r="AB507" s="223"/>
      <c r="AC507" s="223"/>
      <c r="AD507" s="223"/>
      <c r="AE507" s="223"/>
      <c r="AF507" s="223"/>
      <c r="AG507" s="223"/>
      <c r="AH507" s="223"/>
      <c r="AI507" s="223"/>
      <c r="AJ507" s="223"/>
      <c r="AK507" s="223"/>
      <c r="AL507" s="223"/>
      <c r="AM507" s="223"/>
      <c r="AN507" s="223"/>
      <c r="AO507" s="223"/>
      <c r="AP507" s="223"/>
      <c r="AQ507" s="223"/>
      <c r="AR507" s="223"/>
      <c r="AS507" s="223"/>
      <c r="AT507" s="223"/>
      <c r="AU507" s="223"/>
      <c r="AV507" s="223"/>
      <c r="AW507" s="223"/>
      <c r="AX507" s="223"/>
      <c r="AY507" s="223"/>
      <c r="AZ507" s="223"/>
      <c r="BA507" s="223"/>
      <c r="BB507" s="223"/>
      <c r="BC507" s="223"/>
      <c r="BD507" s="223"/>
      <c r="BE507" s="223"/>
      <c r="BF507" s="223"/>
      <c r="BG507" s="223"/>
      <c r="BH507" s="223"/>
      <c r="BI507" s="223"/>
      <c r="BJ507" s="223"/>
    </row>
    <row r="508" spans="1:62" x14ac:dyDescent="0.25">
      <c r="A508" s="223"/>
      <c r="B508" s="223"/>
      <c r="C508" s="223"/>
      <c r="D508" s="223"/>
      <c r="E508" s="223"/>
      <c r="F508" s="223"/>
      <c r="G508" s="223"/>
      <c r="H508" s="223"/>
      <c r="I508" s="223"/>
      <c r="J508" s="223"/>
      <c r="K508" s="223"/>
      <c r="L508" s="223"/>
      <c r="M508" s="223"/>
      <c r="N508" s="223"/>
      <c r="O508" s="223"/>
      <c r="P508" s="223"/>
      <c r="Q508" s="223"/>
      <c r="R508" s="223"/>
      <c r="S508" s="223"/>
      <c r="T508" s="223"/>
      <c r="U508" s="223"/>
      <c r="V508" s="223"/>
      <c r="W508" s="223"/>
      <c r="X508" s="223"/>
      <c r="Y508" s="223"/>
      <c r="Z508" s="223"/>
      <c r="AA508" s="223"/>
      <c r="AB508" s="223"/>
      <c r="AC508" s="223"/>
      <c r="AD508" s="223"/>
      <c r="AE508" s="223"/>
      <c r="AF508" s="223"/>
      <c r="AG508" s="223"/>
      <c r="AH508" s="223"/>
      <c r="AI508" s="223"/>
      <c r="AJ508" s="223"/>
      <c r="AK508" s="223"/>
      <c r="AL508" s="223"/>
      <c r="AM508" s="223"/>
      <c r="AN508" s="223"/>
      <c r="AO508" s="223"/>
      <c r="AP508" s="223"/>
      <c r="AQ508" s="223"/>
      <c r="AR508" s="223"/>
      <c r="AS508" s="223"/>
      <c r="AT508" s="223"/>
      <c r="AU508" s="223"/>
      <c r="AV508" s="223"/>
      <c r="AW508" s="223"/>
      <c r="AX508" s="223"/>
      <c r="AY508" s="223"/>
      <c r="AZ508" s="223"/>
      <c r="BA508" s="223"/>
      <c r="BB508" s="223"/>
      <c r="BC508" s="223"/>
      <c r="BD508" s="223"/>
      <c r="BE508" s="223"/>
      <c r="BF508" s="223"/>
      <c r="BG508" s="223"/>
      <c r="BH508" s="223"/>
      <c r="BI508" s="223"/>
      <c r="BJ508" s="223"/>
    </row>
    <row r="509" spans="1:62" x14ac:dyDescent="0.25">
      <c r="A509" s="223"/>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c r="Y509" s="223"/>
      <c r="Z509" s="223"/>
      <c r="AA509" s="223"/>
      <c r="AB509" s="223"/>
      <c r="AC509" s="223"/>
      <c r="AD509" s="223"/>
      <c r="AE509" s="223"/>
      <c r="AF509" s="223"/>
      <c r="AG509" s="223"/>
      <c r="AH509" s="223"/>
      <c r="AI509" s="223"/>
      <c r="AJ509" s="223"/>
      <c r="AK509" s="223"/>
      <c r="AL509" s="223"/>
      <c r="AM509" s="223"/>
      <c r="AN509" s="223"/>
      <c r="AO509" s="223"/>
      <c r="AP509" s="223"/>
      <c r="AQ509" s="223"/>
      <c r="AR509" s="223"/>
      <c r="AS509" s="223"/>
      <c r="AT509" s="223"/>
      <c r="AU509" s="223"/>
      <c r="AV509" s="223"/>
      <c r="AW509" s="223"/>
      <c r="AX509" s="223"/>
      <c r="AY509" s="223"/>
      <c r="AZ509" s="223"/>
      <c r="BA509" s="223"/>
      <c r="BB509" s="223"/>
      <c r="BC509" s="223"/>
      <c r="BD509" s="223"/>
      <c r="BE509" s="223"/>
      <c r="BF509" s="223"/>
      <c r="BG509" s="223"/>
      <c r="BH509" s="223"/>
      <c r="BI509" s="223"/>
      <c r="BJ509" s="223"/>
    </row>
    <row r="510" spans="1:62" x14ac:dyDescent="0.25">
      <c r="A510" s="223"/>
      <c r="B510" s="223"/>
      <c r="C510" s="223"/>
      <c r="D510" s="223"/>
      <c r="E510" s="223"/>
      <c r="F510" s="223"/>
      <c r="G510" s="223"/>
      <c r="H510" s="223"/>
      <c r="I510" s="223"/>
      <c r="J510" s="223"/>
      <c r="K510" s="223"/>
      <c r="L510" s="223"/>
      <c r="M510" s="223"/>
      <c r="N510" s="223"/>
      <c r="O510" s="223"/>
      <c r="P510" s="223"/>
      <c r="Q510" s="223"/>
      <c r="R510" s="223"/>
      <c r="S510" s="223"/>
      <c r="T510" s="223"/>
      <c r="U510" s="223"/>
      <c r="V510" s="223"/>
      <c r="W510" s="223"/>
      <c r="X510" s="223"/>
      <c r="Y510" s="223"/>
      <c r="Z510" s="223"/>
      <c r="AA510" s="223"/>
      <c r="AB510" s="223"/>
      <c r="AC510" s="223"/>
      <c r="AD510" s="223"/>
      <c r="AE510" s="223"/>
      <c r="AF510" s="223"/>
      <c r="AG510" s="223"/>
      <c r="AH510" s="223"/>
      <c r="AI510" s="223"/>
      <c r="AJ510" s="223"/>
      <c r="AK510" s="223"/>
      <c r="AL510" s="223"/>
      <c r="AM510" s="223"/>
      <c r="AN510" s="223"/>
      <c r="AO510" s="223"/>
      <c r="AP510" s="223"/>
      <c r="AQ510" s="223"/>
      <c r="AR510" s="223"/>
      <c r="AS510" s="223"/>
      <c r="AT510" s="223"/>
      <c r="AU510" s="223"/>
      <c r="AV510" s="223"/>
      <c r="AW510" s="223"/>
      <c r="AX510" s="223"/>
      <c r="AY510" s="223"/>
      <c r="AZ510" s="223"/>
      <c r="BA510" s="223"/>
      <c r="BB510" s="223"/>
      <c r="BC510" s="223"/>
      <c r="BD510" s="223"/>
      <c r="BE510" s="223"/>
      <c r="BF510" s="223"/>
      <c r="BG510" s="223"/>
      <c r="BH510" s="223"/>
      <c r="BI510" s="223"/>
      <c r="BJ510" s="223"/>
    </row>
    <row r="511" spans="1:62" x14ac:dyDescent="0.25">
      <c r="A511" s="223"/>
      <c r="B511" s="223"/>
      <c r="C511" s="223"/>
      <c r="D511" s="223"/>
      <c r="E511" s="223"/>
      <c r="F511" s="223"/>
      <c r="G511" s="223"/>
      <c r="H511" s="223"/>
      <c r="I511" s="223"/>
      <c r="J511" s="223"/>
      <c r="K511" s="223"/>
      <c r="L511" s="223"/>
      <c r="M511" s="223"/>
      <c r="N511" s="223"/>
      <c r="O511" s="223"/>
      <c r="P511" s="223"/>
      <c r="Q511" s="223"/>
      <c r="R511" s="223"/>
      <c r="S511" s="223"/>
      <c r="T511" s="223"/>
      <c r="U511" s="223"/>
      <c r="V511" s="223"/>
      <c r="W511" s="223"/>
      <c r="X511" s="223"/>
      <c r="Y511" s="223"/>
      <c r="Z511" s="223"/>
      <c r="AA511" s="223"/>
      <c r="AB511" s="223"/>
      <c r="AC511" s="223"/>
      <c r="AD511" s="223"/>
      <c r="AE511" s="223"/>
      <c r="AF511" s="223"/>
      <c r="AG511" s="223"/>
      <c r="AH511" s="223"/>
      <c r="AI511" s="223"/>
      <c r="AJ511" s="223"/>
      <c r="AK511" s="223"/>
      <c r="AL511" s="223"/>
      <c r="AM511" s="223"/>
      <c r="AN511" s="223"/>
      <c r="AO511" s="223"/>
      <c r="AP511" s="223"/>
      <c r="AQ511" s="223"/>
      <c r="AR511" s="223"/>
      <c r="AS511" s="223"/>
      <c r="AT511" s="223"/>
      <c r="AU511" s="223"/>
      <c r="AV511" s="223"/>
      <c r="AW511" s="223"/>
      <c r="AX511" s="223"/>
      <c r="AY511" s="223"/>
      <c r="AZ511" s="223"/>
      <c r="BA511" s="223"/>
      <c r="BB511" s="223"/>
      <c r="BC511" s="223"/>
      <c r="BD511" s="223"/>
      <c r="BE511" s="223"/>
      <c r="BF511" s="223"/>
      <c r="BG511" s="223"/>
      <c r="BH511" s="223"/>
      <c r="BI511" s="223"/>
      <c r="BJ511" s="223"/>
    </row>
    <row r="512" spans="1:62" x14ac:dyDescent="0.25">
      <c r="A512" s="223"/>
      <c r="B512" s="223"/>
      <c r="C512" s="223"/>
      <c r="D512" s="223"/>
      <c r="E512" s="223"/>
      <c r="F512" s="223"/>
      <c r="G512" s="223"/>
      <c r="H512" s="223"/>
      <c r="I512" s="223"/>
      <c r="J512" s="223"/>
      <c r="K512" s="223"/>
      <c r="L512" s="223"/>
      <c r="M512" s="223"/>
      <c r="N512" s="223"/>
      <c r="O512" s="223"/>
      <c r="P512" s="223"/>
      <c r="Q512" s="223"/>
      <c r="R512" s="223"/>
      <c r="S512" s="223"/>
      <c r="T512" s="223"/>
      <c r="U512" s="223"/>
      <c r="V512" s="223"/>
      <c r="W512" s="223"/>
      <c r="X512" s="223"/>
      <c r="Y512" s="223"/>
      <c r="Z512" s="223"/>
      <c r="AA512" s="223"/>
      <c r="AB512" s="223"/>
      <c r="AC512" s="223"/>
      <c r="AD512" s="223"/>
      <c r="AE512" s="223"/>
      <c r="AF512" s="223"/>
      <c r="AG512" s="223"/>
      <c r="AH512" s="223"/>
      <c r="AI512" s="223"/>
      <c r="AJ512" s="223"/>
      <c r="AK512" s="223"/>
      <c r="AL512" s="223"/>
      <c r="AM512" s="223"/>
      <c r="AN512" s="223"/>
      <c r="AO512" s="223"/>
      <c r="AP512" s="223"/>
      <c r="AQ512" s="223"/>
      <c r="AR512" s="223"/>
      <c r="AS512" s="223"/>
      <c r="AT512" s="223"/>
      <c r="AU512" s="223"/>
      <c r="AV512" s="223"/>
      <c r="AW512" s="223"/>
      <c r="AX512" s="223"/>
      <c r="AY512" s="223"/>
      <c r="AZ512" s="223"/>
      <c r="BA512" s="223"/>
      <c r="BB512" s="223"/>
      <c r="BC512" s="223"/>
      <c r="BD512" s="223"/>
      <c r="BE512" s="223"/>
      <c r="BF512" s="223"/>
      <c r="BG512" s="223"/>
      <c r="BH512" s="223"/>
      <c r="BI512" s="223"/>
      <c r="BJ512" s="223"/>
    </row>
    <row r="513" spans="1:62" x14ac:dyDescent="0.25">
      <c r="A513" s="223"/>
      <c r="B513" s="223"/>
      <c r="C513" s="223"/>
      <c r="D513" s="223"/>
      <c r="E513" s="223"/>
      <c r="F513" s="223"/>
      <c r="G513" s="223"/>
      <c r="H513" s="223"/>
      <c r="I513" s="223"/>
      <c r="J513" s="223"/>
      <c r="K513" s="223"/>
      <c r="L513" s="223"/>
      <c r="M513" s="223"/>
      <c r="N513" s="223"/>
      <c r="O513" s="223"/>
      <c r="P513" s="223"/>
      <c r="Q513" s="223"/>
      <c r="R513" s="223"/>
      <c r="S513" s="223"/>
      <c r="T513" s="223"/>
      <c r="U513" s="223"/>
      <c r="V513" s="223"/>
      <c r="W513" s="223"/>
      <c r="X513" s="223"/>
      <c r="Y513" s="223"/>
      <c r="Z513" s="223"/>
      <c r="AA513" s="223"/>
      <c r="AB513" s="223"/>
      <c r="AC513" s="223"/>
      <c r="AD513" s="223"/>
      <c r="AE513" s="223"/>
      <c r="AF513" s="223"/>
      <c r="AG513" s="223"/>
      <c r="AH513" s="223"/>
      <c r="AI513" s="223"/>
      <c r="AJ513" s="223"/>
      <c r="AK513" s="223"/>
      <c r="AL513" s="223"/>
      <c r="AM513" s="223"/>
      <c r="AN513" s="223"/>
      <c r="AO513" s="223"/>
      <c r="AP513" s="223"/>
      <c r="AQ513" s="223"/>
      <c r="AR513" s="223"/>
      <c r="AS513" s="223"/>
      <c r="AT513" s="223"/>
      <c r="AU513" s="223"/>
      <c r="AV513" s="223"/>
      <c r="AW513" s="223"/>
      <c r="AX513" s="223"/>
      <c r="AY513" s="223"/>
      <c r="AZ513" s="223"/>
      <c r="BA513" s="223"/>
      <c r="BB513" s="223"/>
      <c r="BC513" s="223"/>
      <c r="BD513" s="223"/>
      <c r="BE513" s="223"/>
      <c r="BF513" s="223"/>
      <c r="BG513" s="223"/>
      <c r="BH513" s="223"/>
      <c r="BI513" s="223"/>
      <c r="BJ513" s="223"/>
    </row>
    <row r="514" spans="1:62" x14ac:dyDescent="0.25">
      <c r="A514" s="223"/>
      <c r="B514" s="223"/>
      <c r="C514" s="223"/>
      <c r="D514" s="223"/>
      <c r="E514" s="223"/>
      <c r="F514" s="223"/>
      <c r="G514" s="223"/>
      <c r="H514" s="223"/>
      <c r="I514" s="223"/>
      <c r="J514" s="223"/>
      <c r="K514" s="223"/>
      <c r="L514" s="223"/>
      <c r="M514" s="223"/>
      <c r="N514" s="223"/>
      <c r="O514" s="223"/>
      <c r="P514" s="223"/>
      <c r="Q514" s="223"/>
      <c r="R514" s="223"/>
      <c r="S514" s="223"/>
      <c r="T514" s="223"/>
      <c r="U514" s="223"/>
      <c r="V514" s="223"/>
      <c r="W514" s="223"/>
      <c r="X514" s="223"/>
      <c r="Y514" s="223"/>
      <c r="Z514" s="223"/>
      <c r="AA514" s="223"/>
      <c r="AB514" s="223"/>
      <c r="AC514" s="223"/>
      <c r="AD514" s="223"/>
      <c r="AE514" s="223"/>
      <c r="AF514" s="223"/>
      <c r="AG514" s="223"/>
      <c r="AH514" s="223"/>
      <c r="AI514" s="223"/>
      <c r="AJ514" s="223"/>
      <c r="AK514" s="223"/>
      <c r="AL514" s="223"/>
      <c r="AM514" s="223"/>
      <c r="AN514" s="223"/>
      <c r="AO514" s="223"/>
      <c r="AP514" s="223"/>
      <c r="AQ514" s="223"/>
      <c r="AR514" s="223"/>
      <c r="AS514" s="223"/>
      <c r="AT514" s="223"/>
      <c r="AU514" s="223"/>
      <c r="AV514" s="223"/>
      <c r="AW514" s="223"/>
      <c r="AX514" s="223"/>
      <c r="AY514" s="223"/>
      <c r="AZ514" s="223"/>
      <c r="BA514" s="223"/>
      <c r="BB514" s="223"/>
      <c r="BC514" s="223"/>
      <c r="BD514" s="223"/>
      <c r="BE514" s="223"/>
      <c r="BF514" s="223"/>
      <c r="BG514" s="223"/>
      <c r="BH514" s="223"/>
      <c r="BI514" s="223"/>
      <c r="BJ514" s="223"/>
    </row>
    <row r="515" spans="1:62" x14ac:dyDescent="0.25">
      <c r="A515" s="223"/>
      <c r="B515" s="223"/>
      <c r="C515" s="223"/>
      <c r="D515" s="223"/>
      <c r="E515" s="223"/>
      <c r="F515" s="223"/>
      <c r="G515" s="223"/>
      <c r="H515" s="223"/>
      <c r="I515" s="223"/>
      <c r="J515" s="223"/>
      <c r="K515" s="223"/>
      <c r="L515" s="223"/>
      <c r="M515" s="223"/>
      <c r="N515" s="223"/>
      <c r="O515" s="223"/>
      <c r="P515" s="223"/>
      <c r="Q515" s="223"/>
      <c r="R515" s="223"/>
      <c r="S515" s="223"/>
      <c r="T515" s="223"/>
      <c r="U515" s="223"/>
      <c r="V515" s="223"/>
      <c r="W515" s="223"/>
      <c r="X515" s="223"/>
      <c r="Y515" s="223"/>
      <c r="Z515" s="223"/>
      <c r="AA515" s="223"/>
      <c r="AB515" s="223"/>
      <c r="AC515" s="223"/>
      <c r="AD515" s="223"/>
      <c r="AE515" s="223"/>
      <c r="AF515" s="223"/>
      <c r="AG515" s="223"/>
      <c r="AH515" s="223"/>
      <c r="AI515" s="223"/>
      <c r="AJ515" s="223"/>
      <c r="AK515" s="223"/>
      <c r="AL515" s="223"/>
      <c r="AM515" s="223"/>
      <c r="AN515" s="223"/>
      <c r="AO515" s="223"/>
      <c r="AP515" s="223"/>
      <c r="AQ515" s="223"/>
      <c r="AR515" s="223"/>
      <c r="AS515" s="223"/>
      <c r="AT515" s="223"/>
      <c r="AU515" s="223"/>
      <c r="AV515" s="223"/>
      <c r="AW515" s="223"/>
      <c r="AX515" s="223"/>
      <c r="AY515" s="223"/>
      <c r="AZ515" s="223"/>
      <c r="BA515" s="223"/>
      <c r="BB515" s="223"/>
      <c r="BC515" s="223"/>
      <c r="BD515" s="223"/>
      <c r="BE515" s="223"/>
      <c r="BF515" s="223"/>
      <c r="BG515" s="223"/>
      <c r="BH515" s="223"/>
      <c r="BI515" s="223"/>
      <c r="BJ515" s="223"/>
    </row>
    <row r="516" spans="1:62" x14ac:dyDescent="0.25">
      <c r="A516" s="223"/>
      <c r="B516" s="223"/>
      <c r="C516" s="223"/>
      <c r="D516" s="223"/>
      <c r="E516" s="223"/>
      <c r="F516" s="223"/>
      <c r="G516" s="223"/>
      <c r="H516" s="223"/>
      <c r="I516" s="223"/>
      <c r="J516" s="223"/>
      <c r="K516" s="223"/>
      <c r="L516" s="223"/>
      <c r="M516" s="223"/>
      <c r="N516" s="223"/>
      <c r="O516" s="223"/>
      <c r="P516" s="223"/>
      <c r="Q516" s="223"/>
      <c r="R516" s="223"/>
      <c r="S516" s="223"/>
      <c r="T516" s="223"/>
      <c r="U516" s="223"/>
      <c r="V516" s="223"/>
      <c r="W516" s="223"/>
      <c r="X516" s="223"/>
      <c r="Y516" s="223"/>
      <c r="Z516" s="223"/>
      <c r="AA516" s="223"/>
      <c r="AB516" s="223"/>
      <c r="AC516" s="223"/>
      <c r="AD516" s="223"/>
      <c r="AE516" s="223"/>
      <c r="AF516" s="223"/>
      <c r="AG516" s="223"/>
      <c r="AH516" s="223"/>
      <c r="AI516" s="223"/>
      <c r="AJ516" s="223"/>
      <c r="AK516" s="223"/>
      <c r="AL516" s="223"/>
      <c r="AM516" s="223"/>
      <c r="AN516" s="223"/>
      <c r="AO516" s="223"/>
      <c r="AP516" s="223"/>
      <c r="AQ516" s="223"/>
      <c r="AR516" s="223"/>
      <c r="AS516" s="223"/>
      <c r="AT516" s="223"/>
      <c r="AU516" s="223"/>
      <c r="AV516" s="223"/>
      <c r="AW516" s="223"/>
      <c r="AX516" s="223"/>
      <c r="AY516" s="223"/>
      <c r="AZ516" s="223"/>
      <c r="BA516" s="223"/>
      <c r="BB516" s="223"/>
      <c r="BC516" s="223"/>
      <c r="BD516" s="223"/>
      <c r="BE516" s="223"/>
      <c r="BF516" s="223"/>
      <c r="BG516" s="223"/>
      <c r="BH516" s="223"/>
      <c r="BI516" s="223"/>
      <c r="BJ516" s="223"/>
    </row>
    <row r="517" spans="1:62" x14ac:dyDescent="0.25">
      <c r="A517" s="223"/>
      <c r="B517" s="223"/>
      <c r="C517" s="223"/>
      <c r="D517" s="223"/>
      <c r="E517" s="223"/>
      <c r="F517" s="223"/>
      <c r="G517" s="223"/>
      <c r="H517" s="223"/>
      <c r="I517" s="223"/>
      <c r="J517" s="223"/>
      <c r="K517" s="223"/>
      <c r="L517" s="223"/>
      <c r="M517" s="223"/>
      <c r="N517" s="223"/>
      <c r="O517" s="223"/>
      <c r="P517" s="223"/>
      <c r="Q517" s="223"/>
      <c r="R517" s="223"/>
      <c r="S517" s="223"/>
      <c r="T517" s="223"/>
      <c r="U517" s="223"/>
      <c r="V517" s="223"/>
      <c r="W517" s="223"/>
      <c r="X517" s="223"/>
      <c r="Y517" s="223"/>
      <c r="Z517" s="223"/>
      <c r="AA517" s="223"/>
      <c r="AB517" s="223"/>
      <c r="AC517" s="223"/>
      <c r="AD517" s="223"/>
      <c r="AE517" s="223"/>
      <c r="AF517" s="223"/>
      <c r="AG517" s="223"/>
      <c r="AH517" s="223"/>
      <c r="AI517" s="223"/>
      <c r="AJ517" s="223"/>
      <c r="AK517" s="223"/>
      <c r="AL517" s="223"/>
      <c r="AM517" s="223"/>
      <c r="AN517" s="223"/>
      <c r="AO517" s="223"/>
      <c r="AP517" s="223"/>
      <c r="AQ517" s="223"/>
      <c r="AR517" s="223"/>
      <c r="AS517" s="223"/>
      <c r="AT517" s="223"/>
      <c r="AU517" s="223"/>
      <c r="AV517" s="223"/>
      <c r="AW517" s="223"/>
      <c r="AX517" s="223"/>
      <c r="AY517" s="223"/>
      <c r="AZ517" s="223"/>
      <c r="BA517" s="223"/>
      <c r="BB517" s="223"/>
      <c r="BC517" s="223"/>
      <c r="BD517" s="223"/>
      <c r="BE517" s="223"/>
      <c r="BF517" s="223"/>
      <c r="BG517" s="223"/>
      <c r="BH517" s="223"/>
      <c r="BI517" s="223"/>
      <c r="BJ517" s="223"/>
    </row>
    <row r="518" spans="1:62" x14ac:dyDescent="0.25">
      <c r="A518" s="223"/>
      <c r="B518" s="223"/>
      <c r="C518" s="223"/>
      <c r="D518" s="223"/>
      <c r="E518" s="223"/>
      <c r="F518" s="223"/>
      <c r="G518" s="223"/>
      <c r="H518" s="223"/>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c r="AH518" s="223"/>
      <c r="AI518" s="223"/>
      <c r="AJ518" s="223"/>
      <c r="AK518" s="223"/>
      <c r="AL518" s="223"/>
      <c r="AM518" s="223"/>
      <c r="AN518" s="223"/>
      <c r="AO518" s="223"/>
      <c r="AP518" s="223"/>
      <c r="AQ518" s="223"/>
      <c r="AR518" s="223"/>
      <c r="AS518" s="223"/>
      <c r="AT518" s="223"/>
      <c r="AU518" s="223"/>
      <c r="AV518" s="223"/>
      <c r="AW518" s="223"/>
      <c r="AX518" s="223"/>
      <c r="AY518" s="223"/>
      <c r="AZ518" s="223"/>
      <c r="BA518" s="223"/>
      <c r="BB518" s="223"/>
      <c r="BC518" s="223"/>
      <c r="BD518" s="223"/>
      <c r="BE518" s="223"/>
      <c r="BF518" s="223"/>
      <c r="BG518" s="223"/>
      <c r="BH518" s="223"/>
      <c r="BI518" s="223"/>
      <c r="BJ518" s="223"/>
    </row>
    <row r="519" spans="1:62" x14ac:dyDescent="0.25">
      <c r="A519" s="223"/>
      <c r="B519" s="223"/>
      <c r="C519" s="223"/>
      <c r="D519" s="223"/>
      <c r="E519" s="223"/>
      <c r="F519" s="223"/>
      <c r="G519" s="223"/>
      <c r="H519" s="223"/>
      <c r="I519" s="223"/>
      <c r="J519" s="223"/>
      <c r="K519" s="223"/>
      <c r="L519" s="223"/>
      <c r="M519" s="223"/>
      <c r="N519" s="223"/>
      <c r="O519" s="223"/>
      <c r="P519" s="223"/>
      <c r="Q519" s="223"/>
      <c r="R519" s="223"/>
      <c r="S519" s="223"/>
      <c r="T519" s="223"/>
      <c r="U519" s="223"/>
      <c r="V519" s="223"/>
      <c r="W519" s="223"/>
      <c r="X519" s="223"/>
      <c r="Y519" s="223"/>
      <c r="Z519" s="223"/>
      <c r="AA519" s="223"/>
      <c r="AB519" s="223"/>
      <c r="AC519" s="223"/>
      <c r="AD519" s="223"/>
      <c r="AE519" s="223"/>
      <c r="AF519" s="223"/>
      <c r="AG519" s="223"/>
      <c r="AH519" s="223"/>
      <c r="AI519" s="223"/>
      <c r="AJ519" s="223"/>
      <c r="AK519" s="223"/>
      <c r="AL519" s="223"/>
      <c r="AM519" s="223"/>
      <c r="AN519" s="223"/>
      <c r="AO519" s="223"/>
      <c r="AP519" s="223"/>
      <c r="AQ519" s="223"/>
      <c r="AR519" s="223"/>
      <c r="AS519" s="223"/>
      <c r="AT519" s="223"/>
      <c r="AU519" s="223"/>
      <c r="AV519" s="223"/>
      <c r="AW519" s="223"/>
      <c r="AX519" s="223"/>
      <c r="AY519" s="223"/>
      <c r="AZ519" s="223"/>
      <c r="BA519" s="223"/>
      <c r="BB519" s="223"/>
      <c r="BC519" s="223"/>
      <c r="BD519" s="223"/>
      <c r="BE519" s="223"/>
      <c r="BF519" s="223"/>
      <c r="BG519" s="223"/>
      <c r="BH519" s="223"/>
      <c r="BI519" s="223"/>
      <c r="BJ519" s="223"/>
    </row>
    <row r="520" spans="1:62" x14ac:dyDescent="0.25">
      <c r="A520" s="223"/>
      <c r="B520" s="223"/>
      <c r="C520" s="223"/>
      <c r="D520" s="223"/>
      <c r="E520" s="223"/>
      <c r="F520" s="223"/>
      <c r="G520" s="223"/>
      <c r="H520" s="223"/>
      <c r="I520" s="223"/>
      <c r="J520" s="223"/>
      <c r="K520" s="223"/>
      <c r="L520" s="223"/>
      <c r="M520" s="223"/>
      <c r="N520" s="223"/>
      <c r="O520" s="223"/>
      <c r="P520" s="223"/>
      <c r="Q520" s="223"/>
      <c r="R520" s="223"/>
      <c r="S520" s="223"/>
      <c r="T520" s="223"/>
      <c r="U520" s="223"/>
      <c r="V520" s="223"/>
      <c r="W520" s="223"/>
      <c r="X520" s="223"/>
      <c r="Y520" s="223"/>
      <c r="Z520" s="223"/>
      <c r="AA520" s="223"/>
      <c r="AB520" s="223"/>
      <c r="AC520" s="223"/>
      <c r="AD520" s="223"/>
      <c r="AE520" s="223"/>
      <c r="AF520" s="223"/>
      <c r="AG520" s="223"/>
      <c r="AH520" s="223"/>
      <c r="AI520" s="223"/>
      <c r="AJ520" s="223"/>
      <c r="AK520" s="223"/>
      <c r="AL520" s="223"/>
      <c r="AM520" s="223"/>
      <c r="AN520" s="223"/>
      <c r="AO520" s="223"/>
      <c r="AP520" s="223"/>
      <c r="AQ520" s="223"/>
      <c r="AR520" s="223"/>
      <c r="AS520" s="223"/>
      <c r="AT520" s="223"/>
      <c r="AU520" s="223"/>
      <c r="AV520" s="223"/>
      <c r="AW520" s="223"/>
      <c r="AX520" s="223"/>
      <c r="AY520" s="223"/>
      <c r="AZ520" s="223"/>
      <c r="BA520" s="223"/>
      <c r="BB520" s="223"/>
      <c r="BC520" s="223"/>
      <c r="BD520" s="223"/>
      <c r="BE520" s="223"/>
      <c r="BF520" s="223"/>
      <c r="BG520" s="223"/>
      <c r="BH520" s="223"/>
      <c r="BI520" s="223"/>
      <c r="BJ520" s="223"/>
    </row>
    <row r="521" spans="1:62" x14ac:dyDescent="0.25">
      <c r="A521" s="223"/>
      <c r="B521" s="223"/>
      <c r="C521" s="223"/>
      <c r="D521" s="223"/>
      <c r="E521" s="223"/>
      <c r="F521" s="223"/>
      <c r="G521" s="223"/>
      <c r="H521" s="223"/>
      <c r="I521" s="223"/>
      <c r="J521" s="223"/>
      <c r="K521" s="223"/>
      <c r="L521" s="223"/>
      <c r="M521" s="223"/>
      <c r="N521" s="223"/>
      <c r="O521" s="223"/>
      <c r="P521" s="223"/>
      <c r="Q521" s="223"/>
      <c r="R521" s="223"/>
      <c r="S521" s="223"/>
      <c r="T521" s="223"/>
      <c r="U521" s="223"/>
      <c r="V521" s="223"/>
      <c r="W521" s="223"/>
      <c r="X521" s="223"/>
      <c r="Y521" s="223"/>
      <c r="Z521" s="223"/>
      <c r="AA521" s="223"/>
      <c r="AB521" s="223"/>
      <c r="AC521" s="223"/>
      <c r="AD521" s="223"/>
      <c r="AE521" s="223"/>
      <c r="AF521" s="223"/>
      <c r="AG521" s="223"/>
      <c r="AH521" s="223"/>
      <c r="AI521" s="223"/>
      <c r="AJ521" s="223"/>
      <c r="AK521" s="223"/>
      <c r="AL521" s="223"/>
      <c r="AM521" s="223"/>
      <c r="AN521" s="223"/>
      <c r="AO521" s="223"/>
      <c r="AP521" s="223"/>
      <c r="AQ521" s="223"/>
      <c r="AR521" s="223"/>
      <c r="AS521" s="223"/>
      <c r="AT521" s="223"/>
      <c r="AU521" s="223"/>
      <c r="AV521" s="223"/>
      <c r="AW521" s="223"/>
      <c r="AX521" s="223"/>
      <c r="AY521" s="223"/>
      <c r="AZ521" s="223"/>
      <c r="BA521" s="223"/>
      <c r="BB521" s="223"/>
      <c r="BC521" s="223"/>
      <c r="BD521" s="223"/>
      <c r="BE521" s="223"/>
      <c r="BF521" s="223"/>
      <c r="BG521" s="223"/>
      <c r="BH521" s="223"/>
      <c r="BI521" s="223"/>
      <c r="BJ521" s="223"/>
    </row>
    <row r="522" spans="1:62" x14ac:dyDescent="0.25">
      <c r="A522" s="223"/>
      <c r="B522" s="223"/>
      <c r="C522" s="223"/>
      <c r="D522" s="223"/>
      <c r="E522" s="223"/>
      <c r="F522" s="223"/>
      <c r="G522" s="223"/>
      <c r="H522" s="223"/>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H522" s="223"/>
      <c r="AI522" s="223"/>
      <c r="AJ522" s="223"/>
      <c r="AK522" s="223"/>
      <c r="AL522" s="223"/>
      <c r="AM522" s="223"/>
      <c r="AN522" s="223"/>
      <c r="AO522" s="223"/>
      <c r="AP522" s="223"/>
      <c r="AQ522" s="223"/>
      <c r="AR522" s="223"/>
      <c r="AS522" s="223"/>
      <c r="AT522" s="223"/>
      <c r="AU522" s="223"/>
      <c r="AV522" s="223"/>
      <c r="AW522" s="223"/>
      <c r="AX522" s="223"/>
      <c r="AY522" s="223"/>
      <c r="AZ522" s="223"/>
      <c r="BA522" s="223"/>
      <c r="BB522" s="223"/>
      <c r="BC522" s="223"/>
      <c r="BD522" s="223"/>
      <c r="BE522" s="223"/>
      <c r="BF522" s="223"/>
      <c r="BG522" s="223"/>
      <c r="BH522" s="223"/>
      <c r="BI522" s="223"/>
      <c r="BJ522" s="223"/>
    </row>
    <row r="523" spans="1:62" x14ac:dyDescent="0.25">
      <c r="A523" s="223"/>
      <c r="B523" s="223"/>
      <c r="C523" s="223"/>
      <c r="D523" s="223"/>
      <c r="E523" s="223"/>
      <c r="F523" s="223"/>
      <c r="G523" s="223"/>
      <c r="H523" s="223"/>
      <c r="I523" s="223"/>
      <c r="J523" s="223"/>
      <c r="K523" s="223"/>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c r="AH523" s="223"/>
      <c r="AI523" s="223"/>
      <c r="AJ523" s="223"/>
      <c r="AK523" s="223"/>
      <c r="AL523" s="223"/>
      <c r="AM523" s="223"/>
      <c r="AN523" s="223"/>
      <c r="AO523" s="223"/>
      <c r="AP523" s="223"/>
      <c r="AQ523" s="223"/>
      <c r="AR523" s="223"/>
      <c r="AS523" s="223"/>
      <c r="AT523" s="223"/>
      <c r="AU523" s="223"/>
      <c r="AV523" s="223"/>
      <c r="AW523" s="223"/>
      <c r="AX523" s="223"/>
      <c r="AY523" s="223"/>
      <c r="AZ523" s="223"/>
      <c r="BA523" s="223"/>
      <c r="BB523" s="223"/>
      <c r="BC523" s="223"/>
      <c r="BD523" s="223"/>
      <c r="BE523" s="223"/>
      <c r="BF523" s="223"/>
      <c r="BG523" s="223"/>
      <c r="BH523" s="223"/>
      <c r="BI523" s="223"/>
      <c r="BJ523" s="223"/>
    </row>
    <row r="524" spans="1:62" x14ac:dyDescent="0.25">
      <c r="A524" s="223"/>
      <c r="B524" s="223"/>
      <c r="C524" s="223"/>
      <c r="D524" s="223"/>
      <c r="E524" s="223"/>
      <c r="F524" s="223"/>
      <c r="G524" s="223"/>
      <c r="H524" s="223"/>
      <c r="I524" s="223"/>
      <c r="J524" s="223"/>
      <c r="K524" s="223"/>
      <c r="L524" s="223"/>
      <c r="M524" s="223"/>
      <c r="N524" s="223"/>
      <c r="O524" s="223"/>
      <c r="P524" s="223"/>
      <c r="Q524" s="223"/>
      <c r="R524" s="223"/>
      <c r="S524" s="223"/>
      <c r="T524" s="223"/>
      <c r="U524" s="223"/>
      <c r="V524" s="223"/>
      <c r="W524" s="223"/>
      <c r="X524" s="223"/>
      <c r="Y524" s="223"/>
      <c r="Z524" s="223"/>
      <c r="AA524" s="223"/>
      <c r="AB524" s="223"/>
      <c r="AC524" s="223"/>
      <c r="AD524" s="223"/>
      <c r="AE524" s="223"/>
      <c r="AF524" s="223"/>
      <c r="AG524" s="223"/>
      <c r="AH524" s="223"/>
      <c r="AI524" s="223"/>
      <c r="AJ524" s="223"/>
      <c r="AK524" s="223"/>
      <c r="AL524" s="223"/>
      <c r="AM524" s="223"/>
      <c r="AN524" s="223"/>
      <c r="AO524" s="223"/>
      <c r="AP524" s="223"/>
      <c r="AQ524" s="223"/>
      <c r="AR524" s="223"/>
      <c r="AS524" s="223"/>
      <c r="AT524" s="223"/>
      <c r="AU524" s="223"/>
      <c r="AV524" s="223"/>
      <c r="AW524" s="223"/>
      <c r="AX524" s="223"/>
      <c r="AY524" s="223"/>
      <c r="AZ524" s="223"/>
      <c r="BA524" s="223"/>
      <c r="BB524" s="223"/>
      <c r="BC524" s="223"/>
      <c r="BD524" s="223"/>
      <c r="BE524" s="223"/>
      <c r="BF524" s="223"/>
      <c r="BG524" s="223"/>
      <c r="BH524" s="223"/>
      <c r="BI524" s="223"/>
      <c r="BJ524" s="223"/>
    </row>
    <row r="525" spans="1:62" x14ac:dyDescent="0.25">
      <c r="A525" s="223"/>
      <c r="B525" s="223"/>
      <c r="C525" s="223"/>
      <c r="D525" s="223"/>
      <c r="E525" s="223"/>
      <c r="F525" s="223"/>
      <c r="G525" s="223"/>
      <c r="H525" s="223"/>
      <c r="I525" s="223"/>
      <c r="J525" s="223"/>
      <c r="K525" s="223"/>
      <c r="L525" s="223"/>
      <c r="M525" s="223"/>
      <c r="N525" s="223"/>
      <c r="O525" s="223"/>
      <c r="P525" s="223"/>
      <c r="Q525" s="223"/>
      <c r="R525" s="223"/>
      <c r="S525" s="223"/>
      <c r="T525" s="223"/>
      <c r="U525" s="223"/>
      <c r="V525" s="223"/>
      <c r="W525" s="223"/>
      <c r="X525" s="223"/>
      <c r="Y525" s="223"/>
      <c r="Z525" s="223"/>
      <c r="AA525" s="223"/>
      <c r="AB525" s="223"/>
      <c r="AC525" s="223"/>
      <c r="AD525" s="223"/>
      <c r="AE525" s="223"/>
      <c r="AF525" s="223"/>
      <c r="AG525" s="223"/>
      <c r="AH525" s="223"/>
      <c r="AI525" s="223"/>
      <c r="AJ525" s="223"/>
      <c r="AK525" s="223"/>
      <c r="AL525" s="223"/>
      <c r="AM525" s="223"/>
      <c r="AN525" s="223"/>
      <c r="AO525" s="223"/>
      <c r="AP525" s="223"/>
      <c r="AQ525" s="223"/>
      <c r="AR525" s="223"/>
      <c r="AS525" s="223"/>
      <c r="AT525" s="223"/>
      <c r="AU525" s="223"/>
      <c r="AV525" s="223"/>
      <c r="AW525" s="223"/>
      <c r="AX525" s="223"/>
      <c r="AY525" s="223"/>
      <c r="AZ525" s="223"/>
      <c r="BA525" s="223"/>
      <c r="BB525" s="223"/>
      <c r="BC525" s="223"/>
      <c r="BD525" s="223"/>
      <c r="BE525" s="223"/>
      <c r="BF525" s="223"/>
      <c r="BG525" s="223"/>
      <c r="BH525" s="223"/>
      <c r="BI525" s="223"/>
      <c r="BJ525" s="223"/>
    </row>
    <row r="526" spans="1:62" x14ac:dyDescent="0.25">
      <c r="A526" s="223"/>
      <c r="B526" s="223"/>
      <c r="C526" s="223"/>
      <c r="D526" s="223"/>
      <c r="E526" s="223"/>
      <c r="F526" s="223"/>
      <c r="G526" s="223"/>
      <c r="H526" s="223"/>
      <c r="I526" s="223"/>
      <c r="J526" s="223"/>
      <c r="K526" s="223"/>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c r="AH526" s="223"/>
      <c r="AI526" s="223"/>
      <c r="AJ526" s="223"/>
      <c r="AK526" s="223"/>
      <c r="AL526" s="223"/>
      <c r="AM526" s="223"/>
      <c r="AN526" s="223"/>
      <c r="AO526" s="223"/>
      <c r="AP526" s="223"/>
      <c r="AQ526" s="223"/>
      <c r="AR526" s="223"/>
      <c r="AS526" s="223"/>
      <c r="AT526" s="223"/>
      <c r="AU526" s="223"/>
      <c r="AV526" s="223"/>
      <c r="AW526" s="223"/>
      <c r="AX526" s="223"/>
      <c r="AY526" s="223"/>
      <c r="AZ526" s="223"/>
      <c r="BA526" s="223"/>
      <c r="BB526" s="223"/>
      <c r="BC526" s="223"/>
      <c r="BD526" s="223"/>
      <c r="BE526" s="223"/>
      <c r="BF526" s="223"/>
      <c r="BG526" s="223"/>
      <c r="BH526" s="223"/>
      <c r="BI526" s="223"/>
      <c r="BJ526" s="223"/>
    </row>
    <row r="527" spans="1:62" x14ac:dyDescent="0.25">
      <c r="A527" s="223"/>
      <c r="B527" s="223"/>
      <c r="C527" s="223"/>
      <c r="D527" s="223"/>
      <c r="E527" s="223"/>
      <c r="F527" s="223"/>
      <c r="G527" s="223"/>
      <c r="H527" s="223"/>
      <c r="I527" s="223"/>
      <c r="J527" s="223"/>
      <c r="K527" s="223"/>
      <c r="L527" s="223"/>
      <c r="M527" s="223"/>
      <c r="N527" s="223"/>
      <c r="O527" s="223"/>
      <c r="P527" s="223"/>
      <c r="Q527" s="223"/>
      <c r="R527" s="223"/>
      <c r="S527" s="223"/>
      <c r="T527" s="223"/>
      <c r="U527" s="223"/>
      <c r="V527" s="223"/>
      <c r="W527" s="223"/>
      <c r="X527" s="223"/>
      <c r="Y527" s="223"/>
      <c r="Z527" s="223"/>
      <c r="AA527" s="223"/>
      <c r="AB527" s="223"/>
      <c r="AC527" s="223"/>
      <c r="AD527" s="223"/>
      <c r="AE527" s="223"/>
      <c r="AF527" s="223"/>
      <c r="AG527" s="223"/>
      <c r="AH527" s="223"/>
      <c r="AI527" s="223"/>
      <c r="AJ527" s="223"/>
      <c r="AK527" s="223"/>
      <c r="AL527" s="223"/>
      <c r="AM527" s="223"/>
      <c r="AN527" s="223"/>
      <c r="AO527" s="223"/>
      <c r="AP527" s="223"/>
      <c r="AQ527" s="223"/>
      <c r="AR527" s="223"/>
      <c r="AS527" s="223"/>
      <c r="AT527" s="223"/>
      <c r="AU527" s="223"/>
      <c r="AV527" s="223"/>
      <c r="AW527" s="223"/>
      <c r="AX527" s="223"/>
      <c r="AY527" s="223"/>
      <c r="AZ527" s="223"/>
      <c r="BA527" s="223"/>
      <c r="BB527" s="223"/>
      <c r="BC527" s="223"/>
      <c r="BD527" s="223"/>
      <c r="BE527" s="223"/>
      <c r="BF527" s="223"/>
      <c r="BG527" s="223"/>
      <c r="BH527" s="223"/>
      <c r="BI527" s="223"/>
      <c r="BJ527" s="223"/>
    </row>
    <row r="528" spans="1:62" x14ac:dyDescent="0.25">
      <c r="A528" s="223"/>
      <c r="B528" s="223"/>
      <c r="C528" s="223"/>
      <c r="D528" s="223"/>
      <c r="E528" s="223"/>
      <c r="F528" s="223"/>
      <c r="G528" s="223"/>
      <c r="H528" s="223"/>
      <c r="I528" s="223"/>
      <c r="J528" s="223"/>
      <c r="K528" s="223"/>
      <c r="L528" s="223"/>
      <c r="M528" s="223"/>
      <c r="N528" s="223"/>
      <c r="O528" s="223"/>
      <c r="P528" s="223"/>
      <c r="Q528" s="223"/>
      <c r="R528" s="223"/>
      <c r="S528" s="223"/>
      <c r="T528" s="223"/>
      <c r="U528" s="223"/>
      <c r="V528" s="223"/>
      <c r="W528" s="223"/>
      <c r="X528" s="223"/>
      <c r="Y528" s="223"/>
      <c r="Z528" s="223"/>
      <c r="AA528" s="223"/>
      <c r="AB528" s="223"/>
      <c r="AC528" s="223"/>
      <c r="AD528" s="223"/>
      <c r="AE528" s="223"/>
      <c r="AF528" s="223"/>
      <c r="AG528" s="223"/>
      <c r="AH528" s="223"/>
      <c r="AI528" s="223"/>
      <c r="AJ528" s="223"/>
      <c r="AK528" s="223"/>
      <c r="AL528" s="223"/>
      <c r="AM528" s="223"/>
      <c r="AN528" s="223"/>
      <c r="AO528" s="223"/>
      <c r="AP528" s="223"/>
      <c r="AQ528" s="223"/>
      <c r="AR528" s="223"/>
      <c r="AS528" s="223"/>
      <c r="AT528" s="223"/>
      <c r="AU528" s="223"/>
      <c r="AV528" s="223"/>
      <c r="AW528" s="223"/>
      <c r="AX528" s="223"/>
      <c r="AY528" s="223"/>
      <c r="AZ528" s="223"/>
      <c r="BA528" s="223"/>
      <c r="BB528" s="223"/>
      <c r="BC528" s="223"/>
      <c r="BD528" s="223"/>
      <c r="BE528" s="223"/>
      <c r="BF528" s="223"/>
      <c r="BG528" s="223"/>
      <c r="BH528" s="223"/>
      <c r="BI528" s="223"/>
      <c r="BJ528" s="223"/>
    </row>
    <row r="529" spans="1:62" x14ac:dyDescent="0.25">
      <c r="A529" s="223"/>
      <c r="B529" s="223"/>
      <c r="C529" s="223"/>
      <c r="D529" s="223"/>
      <c r="E529" s="223"/>
      <c r="F529" s="223"/>
      <c r="G529" s="223"/>
      <c r="H529" s="223"/>
      <c r="I529" s="223"/>
      <c r="J529" s="223"/>
      <c r="K529" s="223"/>
      <c r="L529" s="223"/>
      <c r="M529" s="223"/>
      <c r="N529" s="223"/>
      <c r="O529" s="223"/>
      <c r="P529" s="223"/>
      <c r="Q529" s="223"/>
      <c r="R529" s="223"/>
      <c r="S529" s="223"/>
      <c r="T529" s="223"/>
      <c r="U529" s="223"/>
      <c r="V529" s="223"/>
      <c r="W529" s="223"/>
      <c r="X529" s="223"/>
      <c r="Y529" s="223"/>
      <c r="Z529" s="223"/>
      <c r="AA529" s="223"/>
      <c r="AB529" s="223"/>
      <c r="AC529" s="223"/>
      <c r="AD529" s="223"/>
      <c r="AE529" s="223"/>
      <c r="AF529" s="223"/>
      <c r="AG529" s="223"/>
      <c r="AH529" s="223"/>
      <c r="AI529" s="223"/>
      <c r="AJ529" s="223"/>
      <c r="AK529" s="223"/>
      <c r="AL529" s="223"/>
      <c r="AM529" s="223"/>
      <c r="AN529" s="223"/>
      <c r="AO529" s="223"/>
      <c r="AP529" s="223"/>
      <c r="AQ529" s="223"/>
      <c r="AR529" s="223"/>
      <c r="AS529" s="223"/>
      <c r="AT529" s="223"/>
      <c r="AU529" s="223"/>
      <c r="AV529" s="223"/>
      <c r="AW529" s="223"/>
      <c r="AX529" s="223"/>
      <c r="AY529" s="223"/>
      <c r="AZ529" s="223"/>
      <c r="BA529" s="223"/>
      <c r="BB529" s="223"/>
      <c r="BC529" s="223"/>
      <c r="BD529" s="223"/>
      <c r="BE529" s="223"/>
      <c r="BF529" s="223"/>
      <c r="BG529" s="223"/>
      <c r="BH529" s="223"/>
      <c r="BI529" s="223"/>
      <c r="BJ529" s="223"/>
    </row>
    <row r="530" spans="1:62" x14ac:dyDescent="0.25">
      <c r="A530" s="223"/>
      <c r="B530" s="223"/>
      <c r="C530" s="223"/>
      <c r="D530" s="223"/>
      <c r="E530" s="223"/>
      <c r="F530" s="223"/>
      <c r="G530" s="223"/>
      <c r="H530" s="223"/>
      <c r="I530" s="223"/>
      <c r="J530" s="223"/>
      <c r="K530" s="223"/>
      <c r="L530" s="223"/>
      <c r="M530" s="223"/>
      <c r="N530" s="223"/>
      <c r="O530" s="223"/>
      <c r="P530" s="223"/>
      <c r="Q530" s="223"/>
      <c r="R530" s="223"/>
      <c r="S530" s="223"/>
      <c r="T530" s="223"/>
      <c r="U530" s="223"/>
      <c r="V530" s="223"/>
      <c r="W530" s="223"/>
      <c r="X530" s="223"/>
      <c r="Y530" s="223"/>
      <c r="Z530" s="223"/>
      <c r="AA530" s="223"/>
      <c r="AB530" s="223"/>
      <c r="AC530" s="223"/>
      <c r="AD530" s="223"/>
      <c r="AE530" s="223"/>
      <c r="AF530" s="223"/>
      <c r="AG530" s="223"/>
      <c r="AH530" s="223"/>
      <c r="AI530" s="223"/>
      <c r="AJ530" s="223"/>
      <c r="AK530" s="223"/>
      <c r="AL530" s="223"/>
      <c r="AM530" s="223"/>
      <c r="AN530" s="223"/>
      <c r="AO530" s="223"/>
      <c r="AP530" s="223"/>
      <c r="AQ530" s="223"/>
      <c r="AR530" s="223"/>
      <c r="AS530" s="223"/>
      <c r="AT530" s="223"/>
      <c r="AU530" s="223"/>
      <c r="AV530" s="223"/>
      <c r="AW530" s="223"/>
      <c r="AX530" s="223"/>
      <c r="AY530" s="223"/>
      <c r="AZ530" s="223"/>
      <c r="BA530" s="223"/>
      <c r="BB530" s="223"/>
      <c r="BC530" s="223"/>
      <c r="BD530" s="223"/>
      <c r="BE530" s="223"/>
      <c r="BF530" s="223"/>
      <c r="BG530" s="223"/>
      <c r="BH530" s="223"/>
      <c r="BI530" s="223"/>
      <c r="BJ530" s="223"/>
    </row>
    <row r="531" spans="1:62" x14ac:dyDescent="0.25">
      <c r="A531" s="223"/>
      <c r="B531" s="223"/>
      <c r="C531" s="223"/>
      <c r="D531" s="223"/>
      <c r="E531" s="223"/>
      <c r="F531" s="223"/>
      <c r="G531" s="223"/>
      <c r="H531" s="223"/>
      <c r="I531" s="223"/>
      <c r="J531" s="223"/>
      <c r="K531" s="223"/>
      <c r="L531" s="223"/>
      <c r="M531" s="223"/>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223"/>
      <c r="AL531" s="223"/>
      <c r="AM531" s="223"/>
      <c r="AN531" s="223"/>
      <c r="AO531" s="223"/>
      <c r="AP531" s="223"/>
      <c r="AQ531" s="223"/>
      <c r="AR531" s="223"/>
      <c r="AS531" s="223"/>
      <c r="AT531" s="223"/>
      <c r="AU531" s="223"/>
      <c r="AV531" s="223"/>
      <c r="AW531" s="223"/>
      <c r="AX531" s="223"/>
      <c r="AY531" s="223"/>
      <c r="AZ531" s="223"/>
      <c r="BA531" s="223"/>
      <c r="BB531" s="223"/>
      <c r="BC531" s="223"/>
      <c r="BD531" s="223"/>
      <c r="BE531" s="223"/>
      <c r="BF531" s="223"/>
      <c r="BG531" s="223"/>
      <c r="BH531" s="223"/>
      <c r="BI531" s="223"/>
      <c r="BJ531" s="223"/>
    </row>
    <row r="532" spans="1:62" x14ac:dyDescent="0.25">
      <c r="A532" s="223"/>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c r="Y532" s="223"/>
      <c r="Z532" s="223"/>
      <c r="AA532" s="223"/>
      <c r="AB532" s="223"/>
      <c r="AC532" s="223"/>
      <c r="AD532" s="223"/>
      <c r="AE532" s="223"/>
      <c r="AF532" s="223"/>
      <c r="AG532" s="223"/>
      <c r="AH532" s="223"/>
      <c r="AI532" s="223"/>
      <c r="AJ532" s="223"/>
      <c r="AK532" s="223"/>
      <c r="AL532" s="223"/>
      <c r="AM532" s="223"/>
      <c r="AN532" s="223"/>
      <c r="AO532" s="223"/>
      <c r="AP532" s="223"/>
      <c r="AQ532" s="223"/>
      <c r="AR532" s="223"/>
      <c r="AS532" s="223"/>
      <c r="AT532" s="223"/>
      <c r="AU532" s="223"/>
      <c r="AV532" s="223"/>
      <c r="AW532" s="223"/>
      <c r="AX532" s="223"/>
      <c r="AY532" s="223"/>
      <c r="AZ532" s="223"/>
      <c r="BA532" s="223"/>
      <c r="BB532" s="223"/>
      <c r="BC532" s="223"/>
      <c r="BD532" s="223"/>
      <c r="BE532" s="223"/>
      <c r="BF532" s="223"/>
      <c r="BG532" s="223"/>
      <c r="BH532" s="223"/>
      <c r="BI532" s="223"/>
      <c r="BJ532" s="223"/>
    </row>
    <row r="533" spans="1:62" x14ac:dyDescent="0.25">
      <c r="A533" s="223"/>
      <c r="B533" s="223"/>
      <c r="C533" s="223"/>
      <c r="D533" s="223"/>
      <c r="E533" s="223"/>
      <c r="F533" s="223"/>
      <c r="G533" s="223"/>
      <c r="H533" s="223"/>
      <c r="I533" s="223"/>
      <c r="J533" s="223"/>
      <c r="K533" s="223"/>
      <c r="L533" s="223"/>
      <c r="M533" s="223"/>
      <c r="N533" s="223"/>
      <c r="O533" s="223"/>
      <c r="P533" s="223"/>
      <c r="Q533" s="223"/>
      <c r="R533" s="223"/>
      <c r="S533" s="223"/>
      <c r="T533" s="223"/>
      <c r="U533" s="223"/>
      <c r="V533" s="223"/>
      <c r="W533" s="223"/>
      <c r="X533" s="223"/>
      <c r="Y533" s="223"/>
      <c r="Z533" s="223"/>
      <c r="AA533" s="223"/>
      <c r="AB533" s="223"/>
      <c r="AC533" s="223"/>
      <c r="AD533" s="223"/>
      <c r="AE533" s="223"/>
      <c r="AF533" s="223"/>
      <c r="AG533" s="223"/>
      <c r="AH533" s="223"/>
      <c r="AI533" s="223"/>
      <c r="AJ533" s="223"/>
      <c r="AK533" s="223"/>
      <c r="AL533" s="223"/>
      <c r="AM533" s="223"/>
      <c r="AN533" s="223"/>
      <c r="AO533" s="223"/>
      <c r="AP533" s="223"/>
      <c r="AQ533" s="223"/>
      <c r="AR533" s="223"/>
      <c r="AS533" s="223"/>
      <c r="AT533" s="223"/>
      <c r="AU533" s="223"/>
      <c r="AV533" s="223"/>
      <c r="AW533" s="223"/>
      <c r="AX533" s="223"/>
      <c r="AY533" s="223"/>
      <c r="AZ533" s="223"/>
      <c r="BA533" s="223"/>
      <c r="BB533" s="223"/>
      <c r="BC533" s="223"/>
      <c r="BD533" s="223"/>
      <c r="BE533" s="223"/>
      <c r="BF533" s="223"/>
      <c r="BG533" s="223"/>
      <c r="BH533" s="223"/>
      <c r="BI533" s="223"/>
      <c r="BJ533" s="223"/>
    </row>
    <row r="534" spans="1:62" x14ac:dyDescent="0.25">
      <c r="A534" s="223"/>
      <c r="B534" s="223"/>
      <c r="C534" s="223"/>
      <c r="D534" s="223"/>
      <c r="E534" s="223"/>
      <c r="F534" s="223"/>
      <c r="G534" s="223"/>
      <c r="H534" s="223"/>
      <c r="I534" s="223"/>
      <c r="J534" s="223"/>
      <c r="K534" s="223"/>
      <c r="L534" s="223"/>
      <c r="M534" s="223"/>
      <c r="N534" s="223"/>
      <c r="O534" s="223"/>
      <c r="P534" s="223"/>
      <c r="Q534" s="223"/>
      <c r="R534" s="223"/>
      <c r="S534" s="223"/>
      <c r="T534" s="223"/>
      <c r="U534" s="223"/>
      <c r="V534" s="223"/>
      <c r="W534" s="223"/>
      <c r="X534" s="223"/>
      <c r="Y534" s="223"/>
      <c r="Z534" s="223"/>
      <c r="AA534" s="223"/>
      <c r="AB534" s="223"/>
      <c r="AC534" s="223"/>
      <c r="AD534" s="223"/>
      <c r="AE534" s="223"/>
      <c r="AF534" s="223"/>
      <c r="AG534" s="223"/>
      <c r="AH534" s="223"/>
      <c r="AI534" s="223"/>
      <c r="AJ534" s="223"/>
      <c r="AK534" s="223"/>
      <c r="AL534" s="223"/>
      <c r="AM534" s="223"/>
      <c r="AN534" s="223"/>
      <c r="AO534" s="223"/>
      <c r="AP534" s="223"/>
      <c r="AQ534" s="223"/>
      <c r="AR534" s="223"/>
      <c r="AS534" s="223"/>
      <c r="AT534" s="223"/>
      <c r="AU534" s="223"/>
      <c r="AV534" s="223"/>
      <c r="AW534" s="223"/>
      <c r="AX534" s="223"/>
      <c r="AY534" s="223"/>
      <c r="AZ534" s="223"/>
      <c r="BA534" s="223"/>
      <c r="BB534" s="223"/>
      <c r="BC534" s="223"/>
      <c r="BD534" s="223"/>
      <c r="BE534" s="223"/>
      <c r="BF534" s="223"/>
      <c r="BG534" s="223"/>
      <c r="BH534" s="223"/>
      <c r="BI534" s="223"/>
      <c r="BJ534" s="223"/>
    </row>
    <row r="535" spans="1:62" x14ac:dyDescent="0.25">
      <c r="A535" s="223"/>
      <c r="B535" s="223"/>
      <c r="C535" s="223"/>
      <c r="D535" s="223"/>
      <c r="E535" s="223"/>
      <c r="F535" s="223"/>
      <c r="G535" s="223"/>
      <c r="H535" s="223"/>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c r="AH535" s="223"/>
      <c r="AI535" s="223"/>
      <c r="AJ535" s="223"/>
      <c r="AK535" s="223"/>
      <c r="AL535" s="223"/>
      <c r="AM535" s="223"/>
      <c r="AN535" s="223"/>
      <c r="AO535" s="223"/>
      <c r="AP535" s="223"/>
      <c r="AQ535" s="223"/>
      <c r="AR535" s="223"/>
      <c r="AS535" s="223"/>
      <c r="AT535" s="223"/>
      <c r="AU535" s="223"/>
      <c r="AV535" s="223"/>
      <c r="AW535" s="223"/>
      <c r="AX535" s="223"/>
      <c r="AY535" s="223"/>
      <c r="AZ535" s="223"/>
      <c r="BA535" s="223"/>
      <c r="BB535" s="223"/>
      <c r="BC535" s="223"/>
      <c r="BD535" s="223"/>
      <c r="BE535" s="223"/>
      <c r="BF535" s="223"/>
      <c r="BG535" s="223"/>
      <c r="BH535" s="223"/>
      <c r="BI535" s="223"/>
      <c r="BJ535" s="223"/>
    </row>
    <row r="536" spans="1:62" x14ac:dyDescent="0.25">
      <c r="A536" s="223"/>
      <c r="B536" s="223"/>
      <c r="C536" s="223"/>
      <c r="D536" s="223"/>
      <c r="E536" s="223"/>
      <c r="F536" s="223"/>
      <c r="G536" s="223"/>
      <c r="H536" s="223"/>
      <c r="I536" s="223"/>
      <c r="J536" s="223"/>
      <c r="K536" s="223"/>
      <c r="L536" s="223"/>
      <c r="M536" s="223"/>
      <c r="N536" s="223"/>
      <c r="O536" s="223"/>
      <c r="P536" s="223"/>
      <c r="Q536" s="223"/>
      <c r="R536" s="223"/>
      <c r="S536" s="223"/>
      <c r="T536" s="223"/>
      <c r="U536" s="223"/>
      <c r="V536" s="223"/>
      <c r="W536" s="223"/>
      <c r="X536" s="223"/>
      <c r="Y536" s="223"/>
      <c r="Z536" s="223"/>
      <c r="AA536" s="223"/>
      <c r="AB536" s="223"/>
      <c r="AC536" s="223"/>
      <c r="AD536" s="223"/>
      <c r="AE536" s="223"/>
      <c r="AF536" s="223"/>
      <c r="AG536" s="223"/>
      <c r="AH536" s="223"/>
      <c r="AI536" s="223"/>
      <c r="AJ536" s="223"/>
      <c r="AK536" s="223"/>
      <c r="AL536" s="223"/>
      <c r="AM536" s="223"/>
      <c r="AN536" s="223"/>
      <c r="AO536" s="223"/>
      <c r="AP536" s="223"/>
      <c r="AQ536" s="223"/>
      <c r="AR536" s="223"/>
      <c r="AS536" s="223"/>
      <c r="AT536" s="223"/>
      <c r="AU536" s="223"/>
      <c r="AV536" s="223"/>
      <c r="AW536" s="223"/>
      <c r="AX536" s="223"/>
      <c r="AY536" s="223"/>
      <c r="AZ536" s="223"/>
      <c r="BA536" s="223"/>
      <c r="BB536" s="223"/>
      <c r="BC536" s="223"/>
      <c r="BD536" s="223"/>
      <c r="BE536" s="223"/>
      <c r="BF536" s="223"/>
      <c r="BG536" s="223"/>
      <c r="BH536" s="223"/>
      <c r="BI536" s="223"/>
      <c r="BJ536" s="223"/>
    </row>
    <row r="537" spans="1:62" x14ac:dyDescent="0.25">
      <c r="A537" s="223"/>
      <c r="B537" s="223"/>
      <c r="C537" s="223"/>
      <c r="D537" s="223"/>
      <c r="E537" s="223"/>
      <c r="F537" s="223"/>
      <c r="G537" s="223"/>
      <c r="H537" s="223"/>
      <c r="I537" s="223"/>
      <c r="J537" s="223"/>
      <c r="K537" s="223"/>
      <c r="L537" s="223"/>
      <c r="M537" s="223"/>
      <c r="N537" s="223"/>
      <c r="O537" s="223"/>
      <c r="P537" s="223"/>
      <c r="Q537" s="223"/>
      <c r="R537" s="223"/>
      <c r="S537" s="223"/>
      <c r="T537" s="223"/>
      <c r="U537" s="223"/>
      <c r="V537" s="223"/>
      <c r="W537" s="223"/>
      <c r="X537" s="223"/>
      <c r="Y537" s="223"/>
      <c r="Z537" s="223"/>
      <c r="AA537" s="223"/>
      <c r="AB537" s="223"/>
      <c r="AC537" s="223"/>
      <c r="AD537" s="223"/>
      <c r="AE537" s="223"/>
      <c r="AF537" s="223"/>
      <c r="AG537" s="223"/>
      <c r="AH537" s="223"/>
      <c r="AI537" s="223"/>
      <c r="AJ537" s="223"/>
      <c r="AK537" s="223"/>
      <c r="AL537" s="223"/>
      <c r="AM537" s="223"/>
      <c r="AN537" s="223"/>
      <c r="AO537" s="223"/>
      <c r="AP537" s="223"/>
      <c r="AQ537" s="223"/>
      <c r="AR537" s="223"/>
      <c r="AS537" s="223"/>
      <c r="AT537" s="223"/>
      <c r="AU537" s="223"/>
      <c r="AV537" s="223"/>
      <c r="AW537" s="223"/>
      <c r="AX537" s="223"/>
      <c r="AY537" s="223"/>
      <c r="AZ537" s="223"/>
      <c r="BA537" s="223"/>
      <c r="BB537" s="223"/>
      <c r="BC537" s="223"/>
      <c r="BD537" s="223"/>
      <c r="BE537" s="223"/>
      <c r="BF537" s="223"/>
      <c r="BG537" s="223"/>
      <c r="BH537" s="223"/>
      <c r="BI537" s="223"/>
      <c r="BJ537" s="223"/>
    </row>
    <row r="538" spans="1:62" x14ac:dyDescent="0.25">
      <c r="A538" s="223"/>
      <c r="B538" s="223"/>
      <c r="C538" s="223"/>
      <c r="D538" s="223"/>
      <c r="E538" s="223"/>
      <c r="F538" s="223"/>
      <c r="G538" s="223"/>
      <c r="H538" s="223"/>
      <c r="I538" s="223"/>
      <c r="J538" s="223"/>
      <c r="K538" s="223"/>
      <c r="L538" s="223"/>
      <c r="M538" s="223"/>
      <c r="N538" s="223"/>
      <c r="O538" s="223"/>
      <c r="P538" s="223"/>
      <c r="Q538" s="223"/>
      <c r="R538" s="223"/>
      <c r="S538" s="223"/>
      <c r="T538" s="223"/>
      <c r="U538" s="223"/>
      <c r="V538" s="223"/>
      <c r="W538" s="223"/>
      <c r="X538" s="223"/>
      <c r="Y538" s="223"/>
      <c r="Z538" s="223"/>
      <c r="AA538" s="223"/>
      <c r="AB538" s="223"/>
      <c r="AC538" s="223"/>
      <c r="AD538" s="223"/>
      <c r="AE538" s="223"/>
      <c r="AF538" s="223"/>
      <c r="AG538" s="223"/>
      <c r="AH538" s="223"/>
      <c r="AI538" s="223"/>
      <c r="AJ538" s="223"/>
      <c r="AK538" s="223"/>
      <c r="AL538" s="223"/>
      <c r="AM538" s="223"/>
      <c r="AN538" s="223"/>
      <c r="AO538" s="223"/>
      <c r="AP538" s="223"/>
      <c r="AQ538" s="223"/>
      <c r="AR538" s="223"/>
      <c r="AS538" s="223"/>
      <c r="AT538" s="223"/>
      <c r="AU538" s="223"/>
      <c r="AV538" s="223"/>
      <c r="AW538" s="223"/>
      <c r="AX538" s="223"/>
      <c r="AY538" s="223"/>
      <c r="AZ538" s="223"/>
      <c r="BA538" s="223"/>
      <c r="BB538" s="223"/>
      <c r="BC538" s="223"/>
      <c r="BD538" s="223"/>
      <c r="BE538" s="223"/>
      <c r="BF538" s="223"/>
      <c r="BG538" s="223"/>
      <c r="BH538" s="223"/>
      <c r="BI538" s="223"/>
      <c r="BJ538" s="223"/>
    </row>
    <row r="539" spans="1:62" x14ac:dyDescent="0.25">
      <c r="A539" s="223"/>
      <c r="B539" s="223"/>
      <c r="C539" s="223"/>
      <c r="D539" s="223"/>
      <c r="E539" s="223"/>
      <c r="F539" s="223"/>
      <c r="G539" s="223"/>
      <c r="H539" s="223"/>
      <c r="I539" s="223"/>
      <c r="J539" s="223"/>
      <c r="K539" s="223"/>
      <c r="L539" s="223"/>
      <c r="M539" s="223"/>
      <c r="N539" s="223"/>
      <c r="O539" s="223"/>
      <c r="P539" s="223"/>
      <c r="Q539" s="223"/>
      <c r="R539" s="223"/>
      <c r="S539" s="223"/>
      <c r="T539" s="223"/>
      <c r="U539" s="223"/>
      <c r="V539" s="223"/>
      <c r="W539" s="223"/>
      <c r="X539" s="223"/>
      <c r="Y539" s="223"/>
      <c r="Z539" s="223"/>
      <c r="AA539" s="223"/>
      <c r="AB539" s="223"/>
      <c r="AC539" s="223"/>
      <c r="AD539" s="223"/>
      <c r="AE539" s="223"/>
      <c r="AF539" s="223"/>
      <c r="AG539" s="223"/>
      <c r="AH539" s="223"/>
      <c r="AI539" s="223"/>
      <c r="AJ539" s="223"/>
      <c r="AK539" s="223"/>
      <c r="AL539" s="223"/>
      <c r="AM539" s="223"/>
      <c r="AN539" s="223"/>
      <c r="AO539" s="223"/>
      <c r="AP539" s="223"/>
      <c r="AQ539" s="223"/>
      <c r="AR539" s="223"/>
      <c r="AS539" s="223"/>
      <c r="AT539" s="223"/>
      <c r="AU539" s="223"/>
      <c r="AV539" s="223"/>
      <c r="AW539" s="223"/>
      <c r="AX539" s="223"/>
      <c r="AY539" s="223"/>
      <c r="AZ539" s="223"/>
      <c r="BA539" s="223"/>
      <c r="BB539" s="223"/>
      <c r="BC539" s="223"/>
      <c r="BD539" s="223"/>
      <c r="BE539" s="223"/>
      <c r="BF539" s="223"/>
      <c r="BG539" s="223"/>
      <c r="BH539" s="223"/>
      <c r="BI539" s="223"/>
      <c r="BJ539" s="223"/>
    </row>
    <row r="540" spans="1:62" x14ac:dyDescent="0.25">
      <c r="A540" s="223"/>
      <c r="B540" s="223"/>
      <c r="C540" s="223"/>
      <c r="D540" s="223"/>
      <c r="E540" s="223"/>
      <c r="F540" s="223"/>
      <c r="G540" s="223"/>
      <c r="H540" s="223"/>
      <c r="I540" s="223"/>
      <c r="J540" s="223"/>
      <c r="K540" s="223"/>
      <c r="L540" s="223"/>
      <c r="M540" s="223"/>
      <c r="N540" s="223"/>
      <c r="O540" s="223"/>
      <c r="P540" s="223"/>
      <c r="Q540" s="223"/>
      <c r="R540" s="223"/>
      <c r="S540" s="223"/>
      <c r="T540" s="223"/>
      <c r="U540" s="223"/>
      <c r="V540" s="223"/>
      <c r="W540" s="223"/>
      <c r="X540" s="223"/>
      <c r="Y540" s="223"/>
      <c r="Z540" s="223"/>
      <c r="AA540" s="223"/>
      <c r="AB540" s="223"/>
      <c r="AC540" s="223"/>
      <c r="AD540" s="223"/>
      <c r="AE540" s="223"/>
      <c r="AF540" s="223"/>
      <c r="AG540" s="223"/>
      <c r="AH540" s="223"/>
      <c r="AI540" s="223"/>
      <c r="AJ540" s="223"/>
      <c r="AK540" s="223"/>
      <c r="AL540" s="223"/>
      <c r="AM540" s="223"/>
      <c r="AN540" s="223"/>
      <c r="AO540" s="223"/>
      <c r="AP540" s="223"/>
      <c r="AQ540" s="223"/>
      <c r="AR540" s="223"/>
      <c r="AS540" s="223"/>
      <c r="AT540" s="223"/>
      <c r="AU540" s="223"/>
      <c r="AV540" s="223"/>
      <c r="AW540" s="223"/>
      <c r="AX540" s="223"/>
      <c r="AY540" s="223"/>
      <c r="AZ540" s="223"/>
      <c r="BA540" s="223"/>
      <c r="BB540" s="223"/>
      <c r="BC540" s="223"/>
      <c r="BD540" s="223"/>
      <c r="BE540" s="223"/>
      <c r="BF540" s="223"/>
      <c r="BG540" s="223"/>
      <c r="BH540" s="223"/>
      <c r="BI540" s="223"/>
      <c r="BJ540" s="223"/>
    </row>
    <row r="541" spans="1:62" x14ac:dyDescent="0.25">
      <c r="A541" s="223"/>
      <c r="B541" s="223"/>
      <c r="C541" s="223"/>
      <c r="D541" s="223"/>
      <c r="E541" s="223"/>
      <c r="F541" s="223"/>
      <c r="G541" s="223"/>
      <c r="H541" s="223"/>
      <c r="I541" s="223"/>
      <c r="J541" s="223"/>
      <c r="K541" s="223"/>
      <c r="L541" s="223"/>
      <c r="M541" s="223"/>
      <c r="N541" s="223"/>
      <c r="O541" s="223"/>
      <c r="P541" s="223"/>
      <c r="Q541" s="223"/>
      <c r="R541" s="223"/>
      <c r="S541" s="223"/>
      <c r="T541" s="223"/>
      <c r="U541" s="223"/>
      <c r="V541" s="223"/>
      <c r="W541" s="223"/>
      <c r="X541" s="223"/>
      <c r="Y541" s="223"/>
      <c r="Z541" s="223"/>
      <c r="AA541" s="223"/>
      <c r="AB541" s="223"/>
      <c r="AC541" s="223"/>
      <c r="AD541" s="223"/>
      <c r="AE541" s="223"/>
      <c r="AF541" s="223"/>
      <c r="AG541" s="223"/>
      <c r="AH541" s="223"/>
      <c r="AI541" s="223"/>
      <c r="AJ541" s="223"/>
      <c r="AK541" s="223"/>
      <c r="AL541" s="223"/>
      <c r="AM541" s="223"/>
      <c r="AN541" s="223"/>
      <c r="AO541" s="223"/>
      <c r="AP541" s="223"/>
      <c r="AQ541" s="223"/>
      <c r="AR541" s="223"/>
      <c r="AS541" s="223"/>
      <c r="AT541" s="223"/>
      <c r="AU541" s="223"/>
      <c r="AV541" s="223"/>
      <c r="AW541" s="223"/>
      <c r="AX541" s="223"/>
      <c r="AY541" s="223"/>
      <c r="AZ541" s="223"/>
      <c r="BA541" s="223"/>
      <c r="BB541" s="223"/>
      <c r="BC541" s="223"/>
      <c r="BD541" s="223"/>
      <c r="BE541" s="223"/>
      <c r="BF541" s="223"/>
      <c r="BG541" s="223"/>
      <c r="BH541" s="223"/>
      <c r="BI541" s="223"/>
      <c r="BJ541" s="223"/>
    </row>
    <row r="542" spans="1:62" x14ac:dyDescent="0.25">
      <c r="A542" s="223"/>
      <c r="B542" s="223"/>
      <c r="C542" s="223"/>
      <c r="D542" s="223"/>
      <c r="E542" s="223"/>
      <c r="F542" s="223"/>
      <c r="G542" s="223"/>
      <c r="H542" s="223"/>
      <c r="I542" s="223"/>
      <c r="J542" s="223"/>
      <c r="K542" s="223"/>
      <c r="L542" s="223"/>
      <c r="M542" s="223"/>
      <c r="N542" s="223"/>
      <c r="O542" s="223"/>
      <c r="P542" s="223"/>
      <c r="Q542" s="223"/>
      <c r="R542" s="223"/>
      <c r="S542" s="223"/>
      <c r="T542" s="223"/>
      <c r="U542" s="223"/>
      <c r="V542" s="223"/>
      <c r="W542" s="223"/>
      <c r="X542" s="223"/>
      <c r="Y542" s="223"/>
      <c r="Z542" s="223"/>
      <c r="AA542" s="223"/>
      <c r="AB542" s="223"/>
      <c r="AC542" s="223"/>
      <c r="AD542" s="223"/>
      <c r="AE542" s="223"/>
      <c r="AF542" s="223"/>
      <c r="AG542" s="223"/>
      <c r="AH542" s="223"/>
      <c r="AI542" s="223"/>
      <c r="AJ542" s="223"/>
      <c r="AK542" s="223"/>
      <c r="AL542" s="223"/>
      <c r="AM542" s="223"/>
      <c r="AN542" s="223"/>
      <c r="AO542" s="223"/>
      <c r="AP542" s="223"/>
      <c r="AQ542" s="223"/>
      <c r="AR542" s="223"/>
      <c r="AS542" s="223"/>
      <c r="AT542" s="223"/>
      <c r="AU542" s="223"/>
      <c r="AV542" s="223"/>
      <c r="AW542" s="223"/>
      <c r="AX542" s="223"/>
      <c r="AY542" s="223"/>
      <c r="AZ542" s="223"/>
      <c r="BA542" s="223"/>
      <c r="BB542" s="223"/>
      <c r="BC542" s="223"/>
      <c r="BD542" s="223"/>
      <c r="BE542" s="223"/>
      <c r="BF542" s="223"/>
      <c r="BG542" s="223"/>
      <c r="BH542" s="223"/>
      <c r="BI542" s="223"/>
      <c r="BJ542" s="223"/>
    </row>
    <row r="543" spans="1:62" x14ac:dyDescent="0.25">
      <c r="A543" s="223"/>
      <c r="B543" s="223"/>
      <c r="C543" s="223"/>
      <c r="D543" s="223"/>
      <c r="E543" s="223"/>
      <c r="F543" s="223"/>
      <c r="G543" s="223"/>
      <c r="H543" s="223"/>
      <c r="I543" s="223"/>
      <c r="J543" s="223"/>
      <c r="K543" s="223"/>
      <c r="L543" s="223"/>
      <c r="M543" s="223"/>
      <c r="N543" s="223"/>
      <c r="O543" s="223"/>
      <c r="P543" s="223"/>
      <c r="Q543" s="223"/>
      <c r="R543" s="223"/>
      <c r="S543" s="223"/>
      <c r="T543" s="223"/>
      <c r="U543" s="223"/>
      <c r="V543" s="223"/>
      <c r="W543" s="223"/>
      <c r="X543" s="223"/>
      <c r="Y543" s="223"/>
      <c r="Z543" s="223"/>
      <c r="AA543" s="223"/>
      <c r="AB543" s="223"/>
      <c r="AC543" s="223"/>
      <c r="AD543" s="223"/>
      <c r="AE543" s="223"/>
      <c r="AF543" s="223"/>
      <c r="AG543" s="223"/>
      <c r="AH543" s="223"/>
      <c r="AI543" s="223"/>
      <c r="AJ543" s="223"/>
      <c r="AK543" s="223"/>
      <c r="AL543" s="223"/>
      <c r="AM543" s="223"/>
      <c r="AN543" s="223"/>
      <c r="AO543" s="223"/>
      <c r="AP543" s="223"/>
      <c r="AQ543" s="223"/>
      <c r="AR543" s="223"/>
      <c r="AS543" s="223"/>
      <c r="AT543" s="223"/>
      <c r="AU543" s="223"/>
      <c r="AV543" s="223"/>
      <c r="AW543" s="223"/>
      <c r="AX543" s="223"/>
      <c r="AY543" s="223"/>
      <c r="AZ543" s="223"/>
      <c r="BA543" s="223"/>
      <c r="BB543" s="223"/>
      <c r="BC543" s="223"/>
      <c r="BD543" s="223"/>
      <c r="BE543" s="223"/>
      <c r="BF543" s="223"/>
      <c r="BG543" s="223"/>
      <c r="BH543" s="223"/>
      <c r="BI543" s="223"/>
      <c r="BJ543" s="223"/>
    </row>
    <row r="544" spans="1:62" x14ac:dyDescent="0.25">
      <c r="A544" s="223"/>
      <c r="B544" s="223"/>
      <c r="C544" s="223"/>
      <c r="D544" s="223"/>
      <c r="E544" s="223"/>
      <c r="F544" s="223"/>
      <c r="G544" s="223"/>
      <c r="H544" s="223"/>
      <c r="I544" s="223"/>
      <c r="J544" s="223"/>
      <c r="K544" s="223"/>
      <c r="L544" s="223"/>
      <c r="M544" s="223"/>
      <c r="N544" s="223"/>
      <c r="O544" s="223"/>
      <c r="P544" s="223"/>
      <c r="Q544" s="223"/>
      <c r="R544" s="223"/>
      <c r="S544" s="223"/>
      <c r="T544" s="223"/>
      <c r="U544" s="223"/>
      <c r="V544" s="223"/>
      <c r="W544" s="223"/>
      <c r="X544" s="223"/>
      <c r="Y544" s="223"/>
      <c r="Z544" s="223"/>
      <c r="AA544" s="223"/>
      <c r="AB544" s="223"/>
      <c r="AC544" s="223"/>
      <c r="AD544" s="223"/>
      <c r="AE544" s="223"/>
      <c r="AF544" s="223"/>
      <c r="AG544" s="223"/>
      <c r="AH544" s="223"/>
      <c r="AI544" s="223"/>
      <c r="AJ544" s="223"/>
      <c r="AK544" s="223"/>
      <c r="AL544" s="223"/>
      <c r="AM544" s="223"/>
      <c r="AN544" s="223"/>
      <c r="AO544" s="223"/>
      <c r="AP544" s="223"/>
      <c r="AQ544" s="223"/>
      <c r="AR544" s="223"/>
      <c r="AS544" s="223"/>
      <c r="AT544" s="223"/>
      <c r="AU544" s="223"/>
      <c r="AV544" s="223"/>
      <c r="AW544" s="223"/>
      <c r="AX544" s="223"/>
      <c r="AY544" s="223"/>
      <c r="AZ544" s="223"/>
      <c r="BA544" s="223"/>
      <c r="BB544" s="223"/>
      <c r="BC544" s="223"/>
      <c r="BD544" s="223"/>
      <c r="BE544" s="223"/>
      <c r="BF544" s="223"/>
      <c r="BG544" s="223"/>
      <c r="BH544" s="223"/>
      <c r="BI544" s="223"/>
      <c r="BJ544" s="223"/>
    </row>
    <row r="545" spans="1:62" x14ac:dyDescent="0.25">
      <c r="A545" s="223"/>
      <c r="B545" s="223"/>
      <c r="C545" s="223"/>
      <c r="D545" s="223"/>
      <c r="E545" s="223"/>
      <c r="F545" s="223"/>
      <c r="G545" s="223"/>
      <c r="H545" s="223"/>
      <c r="I545" s="223"/>
      <c r="J545" s="223"/>
      <c r="K545" s="223"/>
      <c r="L545" s="223"/>
      <c r="M545" s="223"/>
      <c r="N545" s="223"/>
      <c r="O545" s="223"/>
      <c r="P545" s="223"/>
      <c r="Q545" s="223"/>
      <c r="R545" s="223"/>
      <c r="S545" s="223"/>
      <c r="T545" s="223"/>
      <c r="U545" s="223"/>
      <c r="V545" s="223"/>
      <c r="W545" s="223"/>
      <c r="X545" s="223"/>
      <c r="Y545" s="223"/>
      <c r="Z545" s="223"/>
      <c r="AA545" s="223"/>
      <c r="AB545" s="223"/>
      <c r="AC545" s="223"/>
      <c r="AD545" s="223"/>
      <c r="AE545" s="223"/>
      <c r="AF545" s="223"/>
      <c r="AG545" s="223"/>
      <c r="AH545" s="223"/>
      <c r="AI545" s="223"/>
      <c r="AJ545" s="223"/>
      <c r="AK545" s="223"/>
      <c r="AL545" s="223"/>
      <c r="AM545" s="223"/>
      <c r="AN545" s="223"/>
      <c r="AO545" s="223"/>
      <c r="AP545" s="223"/>
      <c r="AQ545" s="223"/>
      <c r="AR545" s="223"/>
      <c r="AS545" s="223"/>
      <c r="AT545" s="223"/>
      <c r="AU545" s="223"/>
      <c r="AV545" s="223"/>
      <c r="AW545" s="223"/>
      <c r="AX545" s="223"/>
      <c r="AY545" s="223"/>
      <c r="AZ545" s="223"/>
      <c r="BA545" s="223"/>
      <c r="BB545" s="223"/>
      <c r="BC545" s="223"/>
      <c r="BD545" s="223"/>
      <c r="BE545" s="223"/>
      <c r="BF545" s="223"/>
      <c r="BG545" s="223"/>
      <c r="BH545" s="223"/>
      <c r="BI545" s="223"/>
      <c r="BJ545" s="223"/>
    </row>
    <row r="546" spans="1:62" x14ac:dyDescent="0.25">
      <c r="A546" s="223"/>
      <c r="B546" s="223"/>
      <c r="C546" s="223"/>
      <c r="D546" s="223"/>
      <c r="E546" s="223"/>
      <c r="F546" s="223"/>
      <c r="G546" s="223"/>
      <c r="H546" s="223"/>
      <c r="I546" s="223"/>
      <c r="J546" s="223"/>
      <c r="K546" s="223"/>
      <c r="L546" s="223"/>
      <c r="M546" s="223"/>
      <c r="N546" s="223"/>
      <c r="O546" s="223"/>
      <c r="P546" s="223"/>
      <c r="Q546" s="223"/>
      <c r="R546" s="223"/>
      <c r="S546" s="223"/>
      <c r="T546" s="223"/>
      <c r="U546" s="223"/>
      <c r="V546" s="223"/>
      <c r="W546" s="223"/>
      <c r="X546" s="223"/>
      <c r="Y546" s="223"/>
      <c r="Z546" s="223"/>
      <c r="AA546" s="223"/>
      <c r="AB546" s="223"/>
      <c r="AC546" s="223"/>
      <c r="AD546" s="223"/>
      <c r="AE546" s="223"/>
      <c r="AF546" s="223"/>
      <c r="AG546" s="223"/>
      <c r="AH546" s="223"/>
      <c r="AI546" s="223"/>
      <c r="AJ546" s="223"/>
      <c r="AK546" s="223"/>
      <c r="AL546" s="223"/>
      <c r="AM546" s="223"/>
      <c r="AN546" s="223"/>
      <c r="AO546" s="223"/>
      <c r="AP546" s="223"/>
      <c r="AQ546" s="223"/>
      <c r="AR546" s="223"/>
      <c r="AS546" s="223"/>
      <c r="AT546" s="223"/>
      <c r="AU546" s="223"/>
      <c r="AV546" s="223"/>
      <c r="AW546" s="223"/>
      <c r="AX546" s="223"/>
      <c r="AY546" s="223"/>
      <c r="AZ546" s="223"/>
      <c r="BA546" s="223"/>
      <c r="BB546" s="223"/>
      <c r="BC546" s="223"/>
      <c r="BD546" s="223"/>
      <c r="BE546" s="223"/>
      <c r="BF546" s="223"/>
      <c r="BG546" s="223"/>
      <c r="BH546" s="223"/>
      <c r="BI546" s="223"/>
      <c r="BJ546" s="223"/>
    </row>
    <row r="547" spans="1:62" x14ac:dyDescent="0.25">
      <c r="A547" s="223"/>
      <c r="B547" s="223"/>
      <c r="C547" s="223"/>
      <c r="D547" s="223"/>
      <c r="E547" s="223"/>
      <c r="F547" s="223"/>
      <c r="G547" s="223"/>
      <c r="H547" s="223"/>
      <c r="I547" s="223"/>
      <c r="J547" s="223"/>
      <c r="K547" s="223"/>
      <c r="L547" s="223"/>
      <c r="M547" s="223"/>
      <c r="N547" s="223"/>
      <c r="O547" s="223"/>
      <c r="P547" s="223"/>
      <c r="Q547" s="223"/>
      <c r="R547" s="223"/>
      <c r="S547" s="223"/>
      <c r="T547" s="223"/>
      <c r="U547" s="223"/>
      <c r="V547" s="223"/>
      <c r="W547" s="223"/>
      <c r="X547" s="223"/>
      <c r="Y547" s="223"/>
      <c r="Z547" s="223"/>
      <c r="AA547" s="223"/>
      <c r="AB547" s="223"/>
      <c r="AC547" s="223"/>
      <c r="AD547" s="223"/>
      <c r="AE547" s="223"/>
      <c r="AF547" s="223"/>
      <c r="AG547" s="223"/>
      <c r="AH547" s="223"/>
      <c r="AI547" s="223"/>
      <c r="AJ547" s="223"/>
      <c r="AK547" s="223"/>
      <c r="AL547" s="223"/>
      <c r="AM547" s="223"/>
      <c r="AN547" s="223"/>
      <c r="AO547" s="223"/>
      <c r="AP547" s="223"/>
      <c r="AQ547" s="223"/>
      <c r="AR547" s="223"/>
      <c r="AS547" s="223"/>
      <c r="AT547" s="223"/>
      <c r="AU547" s="223"/>
      <c r="AV547" s="223"/>
      <c r="AW547" s="223"/>
      <c r="AX547" s="223"/>
      <c r="AY547" s="223"/>
      <c r="AZ547" s="223"/>
      <c r="BA547" s="223"/>
      <c r="BB547" s="223"/>
      <c r="BC547" s="223"/>
      <c r="BD547" s="223"/>
      <c r="BE547" s="223"/>
      <c r="BF547" s="223"/>
      <c r="BG547" s="223"/>
      <c r="BH547" s="223"/>
      <c r="BI547" s="223"/>
      <c r="BJ547" s="223"/>
    </row>
    <row r="548" spans="1:62" x14ac:dyDescent="0.25">
      <c r="A548" s="223"/>
      <c r="B548" s="223"/>
      <c r="C548" s="223"/>
      <c r="D548" s="223"/>
      <c r="E548" s="223"/>
      <c r="F548" s="223"/>
      <c r="G548" s="223"/>
      <c r="H548" s="223"/>
      <c r="I548" s="223"/>
      <c r="J548" s="223"/>
      <c r="K548" s="223"/>
      <c r="L548" s="223"/>
      <c r="M548" s="223"/>
      <c r="N548" s="223"/>
      <c r="O548" s="223"/>
      <c r="P548" s="223"/>
      <c r="Q548" s="223"/>
      <c r="R548" s="223"/>
      <c r="S548" s="223"/>
      <c r="T548" s="223"/>
      <c r="U548" s="223"/>
      <c r="V548" s="223"/>
      <c r="W548" s="223"/>
      <c r="X548" s="223"/>
      <c r="Y548" s="223"/>
      <c r="Z548" s="223"/>
      <c r="AA548" s="223"/>
      <c r="AB548" s="223"/>
      <c r="AC548" s="223"/>
      <c r="AD548" s="223"/>
      <c r="AE548" s="223"/>
      <c r="AF548" s="223"/>
      <c r="AG548" s="223"/>
      <c r="AH548" s="223"/>
      <c r="AI548" s="223"/>
      <c r="AJ548" s="223"/>
      <c r="AK548" s="223"/>
      <c r="AL548" s="223"/>
      <c r="AM548" s="223"/>
      <c r="AN548" s="223"/>
      <c r="AO548" s="223"/>
      <c r="AP548" s="223"/>
      <c r="AQ548" s="223"/>
      <c r="AR548" s="223"/>
      <c r="AS548" s="223"/>
      <c r="AT548" s="223"/>
      <c r="AU548" s="223"/>
      <c r="AV548" s="223"/>
      <c r="AW548" s="223"/>
      <c r="AX548" s="223"/>
      <c r="AY548" s="223"/>
      <c r="AZ548" s="223"/>
      <c r="BA548" s="223"/>
      <c r="BB548" s="223"/>
      <c r="BC548" s="223"/>
      <c r="BD548" s="223"/>
      <c r="BE548" s="223"/>
      <c r="BF548" s="223"/>
      <c r="BG548" s="223"/>
      <c r="BH548" s="223"/>
      <c r="BI548" s="223"/>
      <c r="BJ548" s="223"/>
    </row>
    <row r="549" spans="1:62" x14ac:dyDescent="0.25">
      <c r="A549" s="223"/>
      <c r="B549" s="223"/>
      <c r="C549" s="223"/>
      <c r="D549" s="223"/>
      <c r="E549" s="223"/>
      <c r="F549" s="223"/>
      <c r="G549" s="223"/>
      <c r="H549" s="223"/>
      <c r="I549" s="223"/>
      <c r="J549" s="223"/>
      <c r="K549" s="223"/>
      <c r="L549" s="223"/>
      <c r="M549" s="223"/>
      <c r="N549" s="223"/>
      <c r="O549" s="223"/>
      <c r="P549" s="223"/>
      <c r="Q549" s="223"/>
      <c r="R549" s="223"/>
      <c r="S549" s="223"/>
      <c r="T549" s="223"/>
      <c r="U549" s="223"/>
      <c r="V549" s="223"/>
      <c r="W549" s="223"/>
      <c r="X549" s="223"/>
      <c r="Y549" s="223"/>
      <c r="Z549" s="223"/>
      <c r="AA549" s="223"/>
      <c r="AB549" s="223"/>
      <c r="AC549" s="223"/>
      <c r="AD549" s="223"/>
      <c r="AE549" s="223"/>
      <c r="AF549" s="223"/>
      <c r="AG549" s="223"/>
      <c r="AH549" s="223"/>
      <c r="AI549" s="223"/>
      <c r="AJ549" s="223"/>
      <c r="AK549" s="223"/>
      <c r="AL549" s="223"/>
      <c r="AM549" s="223"/>
      <c r="AN549" s="223"/>
      <c r="AO549" s="223"/>
      <c r="AP549" s="223"/>
      <c r="AQ549" s="223"/>
      <c r="AR549" s="223"/>
      <c r="AS549" s="223"/>
      <c r="AT549" s="223"/>
      <c r="AU549" s="223"/>
      <c r="AV549" s="223"/>
      <c r="AW549" s="223"/>
      <c r="AX549" s="223"/>
      <c r="AY549" s="223"/>
      <c r="AZ549" s="223"/>
      <c r="BA549" s="223"/>
      <c r="BB549" s="223"/>
      <c r="BC549" s="223"/>
      <c r="BD549" s="223"/>
      <c r="BE549" s="223"/>
      <c r="BF549" s="223"/>
      <c r="BG549" s="223"/>
      <c r="BH549" s="223"/>
      <c r="BI549" s="223"/>
      <c r="BJ549" s="223"/>
    </row>
    <row r="550" spans="1:62" x14ac:dyDescent="0.25">
      <c r="A550" s="223"/>
      <c r="B550" s="223"/>
      <c r="C550" s="223"/>
      <c r="D550" s="223"/>
      <c r="E550" s="223"/>
      <c r="F550" s="223"/>
      <c r="G550" s="223"/>
      <c r="H550" s="223"/>
      <c r="I550" s="223"/>
      <c r="J550" s="223"/>
      <c r="K550" s="223"/>
      <c r="L550" s="223"/>
      <c r="M550" s="223"/>
      <c r="N550" s="223"/>
      <c r="O550" s="223"/>
      <c r="P550" s="223"/>
      <c r="Q550" s="223"/>
      <c r="R550" s="223"/>
      <c r="S550" s="223"/>
      <c r="T550" s="223"/>
      <c r="U550" s="223"/>
      <c r="V550" s="223"/>
      <c r="W550" s="223"/>
      <c r="X550" s="223"/>
      <c r="Y550" s="223"/>
      <c r="Z550" s="223"/>
      <c r="AA550" s="223"/>
      <c r="AB550" s="223"/>
      <c r="AC550" s="223"/>
      <c r="AD550" s="223"/>
      <c r="AE550" s="223"/>
      <c r="AF550" s="223"/>
      <c r="AG550" s="223"/>
      <c r="AH550" s="223"/>
      <c r="AI550" s="223"/>
      <c r="AJ550" s="223"/>
      <c r="AK550" s="223"/>
      <c r="AL550" s="223"/>
      <c r="AM550" s="223"/>
      <c r="AN550" s="223"/>
      <c r="AO550" s="223"/>
      <c r="AP550" s="223"/>
      <c r="AQ550" s="223"/>
      <c r="AR550" s="223"/>
      <c r="AS550" s="223"/>
      <c r="AT550" s="223"/>
      <c r="AU550" s="223"/>
      <c r="AV550" s="223"/>
      <c r="AW550" s="223"/>
      <c r="AX550" s="223"/>
      <c r="AY550" s="223"/>
      <c r="AZ550" s="223"/>
      <c r="BA550" s="223"/>
      <c r="BB550" s="223"/>
      <c r="BC550" s="223"/>
      <c r="BD550" s="223"/>
      <c r="BE550" s="223"/>
      <c r="BF550" s="223"/>
      <c r="BG550" s="223"/>
      <c r="BH550" s="223"/>
      <c r="BI550" s="223"/>
      <c r="BJ550" s="223"/>
    </row>
    <row r="551" spans="1:62" x14ac:dyDescent="0.25">
      <c r="A551" s="223"/>
      <c r="B551" s="223"/>
      <c r="C551" s="223"/>
      <c r="D551" s="223"/>
      <c r="E551" s="223"/>
      <c r="F551" s="223"/>
      <c r="G551" s="223"/>
      <c r="H551" s="223"/>
      <c r="I551" s="223"/>
      <c r="J551" s="223"/>
      <c r="K551" s="223"/>
      <c r="L551" s="223"/>
      <c r="M551" s="223"/>
      <c r="N551" s="223"/>
      <c r="O551" s="223"/>
      <c r="P551" s="223"/>
      <c r="Q551" s="223"/>
      <c r="R551" s="223"/>
      <c r="S551" s="223"/>
      <c r="T551" s="223"/>
      <c r="U551" s="223"/>
      <c r="V551" s="223"/>
      <c r="W551" s="223"/>
      <c r="X551" s="223"/>
      <c r="Y551" s="223"/>
      <c r="Z551" s="223"/>
      <c r="AA551" s="223"/>
      <c r="AB551" s="223"/>
      <c r="AC551" s="223"/>
      <c r="AD551" s="223"/>
      <c r="AE551" s="223"/>
      <c r="AF551" s="223"/>
      <c r="AG551" s="223"/>
      <c r="AH551" s="223"/>
      <c r="AI551" s="223"/>
      <c r="AJ551" s="223"/>
      <c r="AK551" s="223"/>
      <c r="AL551" s="223"/>
      <c r="AM551" s="223"/>
      <c r="AN551" s="223"/>
      <c r="AO551" s="223"/>
      <c r="AP551" s="223"/>
      <c r="AQ551" s="223"/>
      <c r="AR551" s="223"/>
      <c r="AS551" s="223"/>
      <c r="AT551" s="223"/>
      <c r="AU551" s="223"/>
      <c r="AV551" s="223"/>
      <c r="AW551" s="223"/>
      <c r="AX551" s="223"/>
      <c r="AY551" s="223"/>
      <c r="AZ551" s="223"/>
      <c r="BA551" s="223"/>
      <c r="BB551" s="223"/>
      <c r="BC551" s="223"/>
      <c r="BD551" s="223"/>
      <c r="BE551" s="223"/>
      <c r="BF551" s="223"/>
      <c r="BG551" s="223"/>
      <c r="BH551" s="223"/>
      <c r="BI551" s="223"/>
      <c r="BJ551" s="223"/>
    </row>
    <row r="552" spans="1:62" x14ac:dyDescent="0.25">
      <c r="A552" s="223"/>
      <c r="B552" s="223"/>
      <c r="C552" s="223"/>
      <c r="D552" s="223"/>
      <c r="E552" s="223"/>
      <c r="F552" s="223"/>
      <c r="G552" s="223"/>
      <c r="H552" s="223"/>
      <c r="I552" s="223"/>
      <c r="J552" s="223"/>
      <c r="K552" s="223"/>
      <c r="L552" s="223"/>
      <c r="M552" s="223"/>
      <c r="N552" s="223"/>
      <c r="O552" s="223"/>
      <c r="P552" s="223"/>
      <c r="Q552" s="223"/>
      <c r="R552" s="223"/>
      <c r="S552" s="223"/>
      <c r="T552" s="223"/>
      <c r="U552" s="223"/>
      <c r="V552" s="223"/>
      <c r="W552" s="223"/>
      <c r="X552" s="223"/>
      <c r="Y552" s="223"/>
      <c r="Z552" s="223"/>
      <c r="AA552" s="223"/>
      <c r="AB552" s="223"/>
      <c r="AC552" s="223"/>
      <c r="AD552" s="223"/>
      <c r="AE552" s="223"/>
      <c r="AF552" s="223"/>
      <c r="AG552" s="223"/>
      <c r="AH552" s="223"/>
      <c r="AI552" s="223"/>
      <c r="AJ552" s="223"/>
      <c r="AK552" s="223"/>
      <c r="AL552" s="223"/>
      <c r="AM552" s="223"/>
      <c r="AN552" s="223"/>
      <c r="AO552" s="223"/>
      <c r="AP552" s="223"/>
      <c r="AQ552" s="223"/>
      <c r="AR552" s="223"/>
      <c r="AS552" s="223"/>
      <c r="AT552" s="223"/>
      <c r="AU552" s="223"/>
      <c r="AV552" s="223"/>
      <c r="AW552" s="223"/>
      <c r="AX552" s="223"/>
      <c r="AY552" s="223"/>
      <c r="AZ552" s="223"/>
      <c r="BA552" s="223"/>
      <c r="BB552" s="223"/>
      <c r="BC552" s="223"/>
      <c r="BD552" s="223"/>
      <c r="BE552" s="223"/>
      <c r="BF552" s="223"/>
      <c r="BG552" s="223"/>
      <c r="BH552" s="223"/>
      <c r="BI552" s="223"/>
      <c r="BJ552" s="223"/>
    </row>
    <row r="553" spans="1:62" x14ac:dyDescent="0.25">
      <c r="A553" s="223"/>
      <c r="B553" s="223"/>
      <c r="C553" s="223"/>
      <c r="D553" s="223"/>
      <c r="E553" s="223"/>
      <c r="F553" s="223"/>
      <c r="G553" s="223"/>
      <c r="H553" s="223"/>
      <c r="I553" s="223"/>
      <c r="J553" s="223"/>
      <c r="K553" s="223"/>
      <c r="L553" s="223"/>
      <c r="M553" s="223"/>
      <c r="N553" s="223"/>
      <c r="O553" s="223"/>
      <c r="P553" s="223"/>
      <c r="Q553" s="223"/>
      <c r="R553" s="223"/>
      <c r="S553" s="223"/>
      <c r="T553" s="223"/>
      <c r="U553" s="223"/>
      <c r="V553" s="223"/>
      <c r="W553" s="223"/>
      <c r="X553" s="223"/>
      <c r="Y553" s="223"/>
      <c r="Z553" s="223"/>
      <c r="AA553" s="223"/>
      <c r="AB553" s="223"/>
      <c r="AC553" s="223"/>
      <c r="AD553" s="223"/>
      <c r="AE553" s="223"/>
      <c r="AF553" s="223"/>
      <c r="AG553" s="223"/>
      <c r="AH553" s="223"/>
      <c r="AI553" s="223"/>
      <c r="AJ553" s="223"/>
      <c r="AK553" s="223"/>
      <c r="AL553" s="223"/>
      <c r="AM553" s="223"/>
      <c r="AN553" s="223"/>
      <c r="AO553" s="223"/>
      <c r="AP553" s="223"/>
      <c r="AQ553" s="223"/>
      <c r="AR553" s="223"/>
      <c r="AS553" s="223"/>
      <c r="AT553" s="223"/>
      <c r="AU553" s="223"/>
      <c r="AV553" s="223"/>
      <c r="AW553" s="223"/>
      <c r="AX553" s="223"/>
      <c r="AY553" s="223"/>
      <c r="AZ553" s="223"/>
      <c r="BA553" s="223"/>
      <c r="BB553" s="223"/>
      <c r="BC553" s="223"/>
      <c r="BD553" s="223"/>
      <c r="BE553" s="223"/>
      <c r="BF553" s="223"/>
      <c r="BG553" s="223"/>
      <c r="BH553" s="223"/>
      <c r="BI553" s="223"/>
      <c r="BJ553" s="223"/>
    </row>
    <row r="554" spans="1:62" x14ac:dyDescent="0.25">
      <c r="A554" s="223"/>
      <c r="B554" s="223"/>
      <c r="C554" s="223"/>
      <c r="D554" s="223"/>
      <c r="E554" s="223"/>
      <c r="F554" s="223"/>
      <c r="G554" s="223"/>
      <c r="H554" s="223"/>
      <c r="I554" s="223"/>
      <c r="J554" s="223"/>
      <c r="K554" s="223"/>
      <c r="L554" s="223"/>
      <c r="M554" s="223"/>
      <c r="N554" s="223"/>
      <c r="O554" s="223"/>
      <c r="P554" s="223"/>
      <c r="Q554" s="223"/>
      <c r="R554" s="223"/>
      <c r="S554" s="223"/>
      <c r="T554" s="223"/>
      <c r="U554" s="223"/>
      <c r="V554" s="223"/>
      <c r="W554" s="223"/>
      <c r="X554" s="223"/>
      <c r="Y554" s="223"/>
      <c r="Z554" s="223"/>
      <c r="AA554" s="223"/>
      <c r="AB554" s="223"/>
      <c r="AC554" s="223"/>
      <c r="AD554" s="223"/>
      <c r="AE554" s="223"/>
      <c r="AF554" s="223"/>
      <c r="AG554" s="223"/>
      <c r="AH554" s="223"/>
      <c r="AI554" s="223"/>
      <c r="AJ554" s="223"/>
      <c r="AK554" s="223"/>
      <c r="AL554" s="223"/>
      <c r="AM554" s="223"/>
      <c r="AN554" s="223"/>
      <c r="AO554" s="223"/>
      <c r="AP554" s="223"/>
      <c r="AQ554" s="223"/>
      <c r="AR554" s="223"/>
      <c r="AS554" s="223"/>
      <c r="AT554" s="223"/>
      <c r="AU554" s="223"/>
      <c r="AV554" s="223"/>
      <c r="AW554" s="223"/>
      <c r="AX554" s="223"/>
      <c r="AY554" s="223"/>
      <c r="AZ554" s="223"/>
      <c r="BA554" s="223"/>
      <c r="BB554" s="223"/>
      <c r="BC554" s="223"/>
      <c r="BD554" s="223"/>
      <c r="BE554" s="223"/>
      <c r="BF554" s="223"/>
      <c r="BG554" s="223"/>
      <c r="BH554" s="223"/>
      <c r="BI554" s="223"/>
      <c r="BJ554" s="223"/>
    </row>
    <row r="555" spans="1:62" x14ac:dyDescent="0.25">
      <c r="A555" s="223"/>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c r="Y555" s="223"/>
      <c r="Z555" s="223"/>
      <c r="AA555" s="223"/>
      <c r="AB555" s="223"/>
      <c r="AC555" s="223"/>
      <c r="AD555" s="223"/>
      <c r="AE555" s="223"/>
      <c r="AF555" s="223"/>
      <c r="AG555" s="223"/>
      <c r="AH555" s="223"/>
      <c r="AI555" s="223"/>
      <c r="AJ555" s="223"/>
      <c r="AK555" s="223"/>
      <c r="AL555" s="223"/>
      <c r="AM555" s="223"/>
      <c r="AN555" s="223"/>
      <c r="AO555" s="223"/>
      <c r="AP555" s="223"/>
      <c r="AQ555" s="223"/>
      <c r="AR555" s="223"/>
      <c r="AS555" s="223"/>
      <c r="AT555" s="223"/>
      <c r="AU555" s="223"/>
      <c r="AV555" s="223"/>
      <c r="AW555" s="223"/>
      <c r="AX555" s="223"/>
      <c r="AY555" s="223"/>
      <c r="AZ555" s="223"/>
      <c r="BA555" s="223"/>
      <c r="BB555" s="223"/>
      <c r="BC555" s="223"/>
      <c r="BD555" s="223"/>
      <c r="BE555" s="223"/>
      <c r="BF555" s="223"/>
      <c r="BG555" s="223"/>
      <c r="BH555" s="223"/>
      <c r="BI555" s="223"/>
      <c r="BJ555" s="223"/>
    </row>
    <row r="556" spans="1:62" x14ac:dyDescent="0.25">
      <c r="A556" s="223"/>
      <c r="B556" s="223"/>
      <c r="C556" s="223"/>
      <c r="D556" s="223"/>
      <c r="E556" s="223"/>
      <c r="F556" s="223"/>
      <c r="G556" s="223"/>
      <c r="H556" s="223"/>
      <c r="I556" s="223"/>
      <c r="J556" s="223"/>
      <c r="K556" s="223"/>
      <c r="L556" s="223"/>
      <c r="M556" s="223"/>
      <c r="N556" s="223"/>
      <c r="O556" s="223"/>
      <c r="P556" s="223"/>
      <c r="Q556" s="223"/>
      <c r="R556" s="223"/>
      <c r="S556" s="223"/>
      <c r="T556" s="223"/>
      <c r="U556" s="223"/>
      <c r="V556" s="223"/>
      <c r="W556" s="223"/>
      <c r="X556" s="223"/>
      <c r="Y556" s="223"/>
      <c r="Z556" s="223"/>
      <c r="AA556" s="223"/>
      <c r="AB556" s="223"/>
      <c r="AC556" s="223"/>
      <c r="AD556" s="223"/>
      <c r="AE556" s="223"/>
      <c r="AF556" s="223"/>
      <c r="AG556" s="223"/>
      <c r="AH556" s="223"/>
      <c r="AI556" s="223"/>
      <c r="AJ556" s="223"/>
      <c r="AK556" s="223"/>
      <c r="AL556" s="223"/>
      <c r="AM556" s="223"/>
      <c r="AN556" s="223"/>
      <c r="AO556" s="223"/>
      <c r="AP556" s="223"/>
      <c r="AQ556" s="223"/>
      <c r="AR556" s="223"/>
      <c r="AS556" s="223"/>
      <c r="AT556" s="223"/>
      <c r="AU556" s="223"/>
      <c r="AV556" s="223"/>
      <c r="AW556" s="223"/>
      <c r="AX556" s="223"/>
      <c r="AY556" s="223"/>
      <c r="AZ556" s="223"/>
      <c r="BA556" s="223"/>
      <c r="BB556" s="223"/>
      <c r="BC556" s="223"/>
      <c r="BD556" s="223"/>
      <c r="BE556" s="223"/>
      <c r="BF556" s="223"/>
      <c r="BG556" s="223"/>
      <c r="BH556" s="223"/>
      <c r="BI556" s="223"/>
      <c r="BJ556" s="223"/>
    </row>
    <row r="557" spans="1:62" x14ac:dyDescent="0.25">
      <c r="A557" s="223"/>
      <c r="B557" s="223"/>
      <c r="C557" s="223"/>
      <c r="D557" s="223"/>
      <c r="E557" s="223"/>
      <c r="F557" s="223"/>
      <c r="G557" s="223"/>
      <c r="H557" s="223"/>
      <c r="I557" s="223"/>
      <c r="J557" s="223"/>
      <c r="K557" s="223"/>
      <c r="L557" s="223"/>
      <c r="M557" s="223"/>
      <c r="N557" s="223"/>
      <c r="O557" s="223"/>
      <c r="P557" s="223"/>
      <c r="Q557" s="223"/>
      <c r="R557" s="223"/>
      <c r="S557" s="223"/>
      <c r="T557" s="223"/>
      <c r="U557" s="223"/>
      <c r="V557" s="223"/>
      <c r="W557" s="223"/>
      <c r="X557" s="223"/>
      <c r="Y557" s="223"/>
      <c r="Z557" s="223"/>
      <c r="AA557" s="223"/>
      <c r="AB557" s="223"/>
      <c r="AC557" s="223"/>
      <c r="AD557" s="223"/>
      <c r="AE557" s="223"/>
      <c r="AF557" s="223"/>
      <c r="AG557" s="223"/>
      <c r="AH557" s="223"/>
      <c r="AI557" s="223"/>
      <c r="AJ557" s="223"/>
      <c r="AK557" s="223"/>
      <c r="AL557" s="223"/>
      <c r="AM557" s="223"/>
      <c r="AN557" s="223"/>
      <c r="AO557" s="223"/>
      <c r="AP557" s="223"/>
      <c r="AQ557" s="223"/>
      <c r="AR557" s="223"/>
      <c r="AS557" s="223"/>
      <c r="AT557" s="223"/>
      <c r="AU557" s="223"/>
      <c r="AV557" s="223"/>
      <c r="AW557" s="223"/>
      <c r="AX557" s="223"/>
      <c r="AY557" s="223"/>
      <c r="AZ557" s="223"/>
      <c r="BA557" s="223"/>
      <c r="BB557" s="223"/>
      <c r="BC557" s="223"/>
      <c r="BD557" s="223"/>
      <c r="BE557" s="223"/>
      <c r="BF557" s="223"/>
      <c r="BG557" s="223"/>
      <c r="BH557" s="223"/>
      <c r="BI557" s="223"/>
      <c r="BJ557" s="223"/>
    </row>
    <row r="558" spans="1:62" x14ac:dyDescent="0.25">
      <c r="A558" s="223"/>
      <c r="B558" s="223"/>
      <c r="C558" s="223"/>
      <c r="D558" s="223"/>
      <c r="E558" s="223"/>
      <c r="F558" s="223"/>
      <c r="G558" s="223"/>
      <c r="H558" s="223"/>
      <c r="I558" s="223"/>
      <c r="J558" s="223"/>
      <c r="K558" s="223"/>
      <c r="L558" s="223"/>
      <c r="M558" s="223"/>
      <c r="N558" s="223"/>
      <c r="O558" s="223"/>
      <c r="P558" s="223"/>
      <c r="Q558" s="223"/>
      <c r="R558" s="223"/>
      <c r="S558" s="223"/>
      <c r="T558" s="223"/>
      <c r="U558" s="223"/>
      <c r="V558" s="223"/>
      <c r="W558" s="223"/>
      <c r="X558" s="223"/>
      <c r="Y558" s="223"/>
      <c r="Z558" s="223"/>
      <c r="AA558" s="223"/>
      <c r="AB558" s="223"/>
      <c r="AC558" s="223"/>
      <c r="AD558" s="223"/>
      <c r="AE558" s="223"/>
      <c r="AF558" s="223"/>
      <c r="AG558" s="223"/>
      <c r="AH558" s="223"/>
      <c r="AI558" s="223"/>
      <c r="AJ558" s="223"/>
      <c r="AK558" s="223"/>
      <c r="AL558" s="223"/>
      <c r="AM558" s="223"/>
      <c r="AN558" s="223"/>
      <c r="AO558" s="223"/>
      <c r="AP558" s="223"/>
      <c r="AQ558" s="223"/>
      <c r="AR558" s="223"/>
      <c r="AS558" s="223"/>
      <c r="AT558" s="223"/>
      <c r="AU558" s="223"/>
      <c r="AV558" s="223"/>
      <c r="AW558" s="223"/>
      <c r="AX558" s="223"/>
      <c r="AY558" s="223"/>
      <c r="AZ558" s="223"/>
      <c r="BA558" s="223"/>
      <c r="BB558" s="223"/>
      <c r="BC558" s="223"/>
      <c r="BD558" s="223"/>
      <c r="BE558" s="223"/>
      <c r="BF558" s="223"/>
      <c r="BG558" s="223"/>
      <c r="BH558" s="223"/>
      <c r="BI558" s="223"/>
      <c r="BJ558" s="223"/>
    </row>
    <row r="559" spans="1:62" x14ac:dyDescent="0.25">
      <c r="A559" s="223"/>
      <c r="B559" s="223"/>
      <c r="C559" s="223"/>
      <c r="D559" s="223"/>
      <c r="E559" s="223"/>
      <c r="F559" s="223"/>
      <c r="G559" s="223"/>
      <c r="H559" s="223"/>
      <c r="I559" s="223"/>
      <c r="J559" s="223"/>
      <c r="K559" s="223"/>
      <c r="L559" s="223"/>
      <c r="M559" s="223"/>
      <c r="N559" s="223"/>
      <c r="O559" s="223"/>
      <c r="P559" s="223"/>
      <c r="Q559" s="223"/>
      <c r="R559" s="223"/>
      <c r="S559" s="223"/>
      <c r="T559" s="223"/>
      <c r="U559" s="223"/>
      <c r="V559" s="223"/>
      <c r="W559" s="223"/>
      <c r="X559" s="223"/>
      <c r="Y559" s="223"/>
      <c r="Z559" s="223"/>
      <c r="AA559" s="223"/>
      <c r="AB559" s="223"/>
      <c r="AC559" s="223"/>
      <c r="AD559" s="223"/>
      <c r="AE559" s="223"/>
      <c r="AF559" s="223"/>
      <c r="AG559" s="223"/>
      <c r="AH559" s="223"/>
      <c r="AI559" s="223"/>
      <c r="AJ559" s="223"/>
      <c r="AK559" s="223"/>
      <c r="AL559" s="223"/>
      <c r="AM559" s="223"/>
      <c r="AN559" s="223"/>
      <c r="AO559" s="223"/>
      <c r="AP559" s="223"/>
      <c r="AQ559" s="223"/>
      <c r="AR559" s="223"/>
      <c r="AS559" s="223"/>
      <c r="AT559" s="223"/>
      <c r="AU559" s="223"/>
      <c r="AV559" s="223"/>
      <c r="AW559" s="223"/>
      <c r="AX559" s="223"/>
      <c r="AY559" s="223"/>
      <c r="AZ559" s="223"/>
      <c r="BA559" s="223"/>
      <c r="BB559" s="223"/>
      <c r="BC559" s="223"/>
      <c r="BD559" s="223"/>
      <c r="BE559" s="223"/>
      <c r="BF559" s="223"/>
      <c r="BG559" s="223"/>
      <c r="BH559" s="223"/>
      <c r="BI559" s="223"/>
      <c r="BJ559" s="223"/>
    </row>
    <row r="560" spans="1:62" x14ac:dyDescent="0.25">
      <c r="A560" s="223"/>
      <c r="B560" s="223"/>
      <c r="C560" s="223"/>
      <c r="D560" s="223"/>
      <c r="E560" s="223"/>
      <c r="F560" s="223"/>
      <c r="G560" s="223"/>
      <c r="H560" s="223"/>
      <c r="I560" s="223"/>
      <c r="J560" s="223"/>
      <c r="K560" s="223"/>
      <c r="L560" s="223"/>
      <c r="M560" s="223"/>
      <c r="N560" s="223"/>
      <c r="O560" s="223"/>
      <c r="P560" s="223"/>
      <c r="Q560" s="223"/>
      <c r="R560" s="223"/>
      <c r="S560" s="223"/>
      <c r="T560" s="223"/>
      <c r="U560" s="223"/>
      <c r="V560" s="223"/>
      <c r="W560" s="223"/>
      <c r="X560" s="223"/>
      <c r="Y560" s="223"/>
      <c r="Z560" s="223"/>
      <c r="AA560" s="223"/>
      <c r="AB560" s="223"/>
      <c r="AC560" s="223"/>
      <c r="AD560" s="223"/>
      <c r="AE560" s="223"/>
      <c r="AF560" s="223"/>
      <c r="AG560" s="223"/>
      <c r="AH560" s="223"/>
      <c r="AI560" s="223"/>
      <c r="AJ560" s="223"/>
      <c r="AK560" s="223"/>
      <c r="AL560" s="223"/>
      <c r="AM560" s="223"/>
      <c r="AN560" s="223"/>
      <c r="AO560" s="223"/>
      <c r="AP560" s="223"/>
      <c r="AQ560" s="223"/>
      <c r="AR560" s="223"/>
      <c r="AS560" s="223"/>
      <c r="AT560" s="223"/>
      <c r="AU560" s="223"/>
      <c r="AV560" s="223"/>
      <c r="AW560" s="223"/>
      <c r="AX560" s="223"/>
      <c r="AY560" s="223"/>
      <c r="AZ560" s="223"/>
      <c r="BA560" s="223"/>
      <c r="BB560" s="223"/>
      <c r="BC560" s="223"/>
      <c r="BD560" s="223"/>
      <c r="BE560" s="223"/>
      <c r="BF560" s="223"/>
      <c r="BG560" s="223"/>
      <c r="BH560" s="223"/>
      <c r="BI560" s="223"/>
      <c r="BJ560" s="223"/>
    </row>
    <row r="561" spans="1:62" x14ac:dyDescent="0.25">
      <c r="A561" s="223"/>
      <c r="B561" s="223"/>
      <c r="C561" s="223"/>
      <c r="D561" s="223"/>
      <c r="E561" s="223"/>
      <c r="F561" s="223"/>
      <c r="G561" s="223"/>
      <c r="H561" s="223"/>
      <c r="I561" s="223"/>
      <c r="J561" s="223"/>
      <c r="K561" s="223"/>
      <c r="L561" s="223"/>
      <c r="M561" s="223"/>
      <c r="N561" s="223"/>
      <c r="O561" s="223"/>
      <c r="P561" s="223"/>
      <c r="Q561" s="223"/>
      <c r="R561" s="223"/>
      <c r="S561" s="223"/>
      <c r="T561" s="223"/>
      <c r="U561" s="223"/>
      <c r="V561" s="223"/>
      <c r="W561" s="223"/>
      <c r="X561" s="223"/>
      <c r="Y561" s="223"/>
      <c r="Z561" s="223"/>
      <c r="AA561" s="223"/>
      <c r="AB561" s="223"/>
      <c r="AC561" s="223"/>
      <c r="AD561" s="223"/>
      <c r="AE561" s="223"/>
      <c r="AF561" s="223"/>
      <c r="AG561" s="223"/>
      <c r="AH561" s="223"/>
      <c r="AI561" s="223"/>
      <c r="AJ561" s="223"/>
      <c r="AK561" s="223"/>
      <c r="AL561" s="223"/>
      <c r="AM561" s="223"/>
      <c r="AN561" s="223"/>
      <c r="AO561" s="223"/>
      <c r="AP561" s="223"/>
      <c r="AQ561" s="223"/>
      <c r="AR561" s="223"/>
      <c r="AS561" s="223"/>
      <c r="AT561" s="223"/>
      <c r="AU561" s="223"/>
      <c r="AV561" s="223"/>
      <c r="AW561" s="223"/>
      <c r="AX561" s="223"/>
      <c r="AY561" s="223"/>
      <c r="AZ561" s="223"/>
      <c r="BA561" s="223"/>
      <c r="BB561" s="223"/>
      <c r="BC561" s="223"/>
      <c r="BD561" s="223"/>
      <c r="BE561" s="223"/>
      <c r="BF561" s="223"/>
      <c r="BG561" s="223"/>
      <c r="BH561" s="223"/>
      <c r="BI561" s="223"/>
      <c r="BJ561" s="223"/>
    </row>
    <row r="562" spans="1:62" x14ac:dyDescent="0.25">
      <c r="A562" s="223"/>
      <c r="B562" s="223"/>
      <c r="C562" s="223"/>
      <c r="D562" s="223"/>
      <c r="E562" s="223"/>
      <c r="F562" s="223"/>
      <c r="G562" s="223"/>
      <c r="H562" s="223"/>
      <c r="I562" s="223"/>
      <c r="J562" s="223"/>
      <c r="K562" s="223"/>
      <c r="L562" s="223"/>
      <c r="M562" s="223"/>
      <c r="N562" s="223"/>
      <c r="O562" s="223"/>
      <c r="P562" s="223"/>
      <c r="Q562" s="223"/>
      <c r="R562" s="223"/>
      <c r="S562" s="223"/>
      <c r="T562" s="223"/>
      <c r="U562" s="223"/>
      <c r="V562" s="223"/>
      <c r="W562" s="223"/>
      <c r="X562" s="223"/>
      <c r="Y562" s="223"/>
      <c r="Z562" s="223"/>
      <c r="AA562" s="223"/>
      <c r="AB562" s="223"/>
      <c r="AC562" s="223"/>
      <c r="AD562" s="223"/>
      <c r="AE562" s="223"/>
      <c r="AF562" s="223"/>
      <c r="AG562" s="223"/>
      <c r="AH562" s="223"/>
      <c r="AI562" s="223"/>
      <c r="AJ562" s="223"/>
      <c r="AK562" s="223"/>
      <c r="AL562" s="223"/>
      <c r="AM562" s="223"/>
      <c r="AN562" s="223"/>
      <c r="AO562" s="223"/>
      <c r="AP562" s="223"/>
      <c r="AQ562" s="223"/>
      <c r="AR562" s="223"/>
      <c r="AS562" s="223"/>
      <c r="AT562" s="223"/>
      <c r="AU562" s="223"/>
      <c r="AV562" s="223"/>
      <c r="AW562" s="223"/>
      <c r="AX562" s="223"/>
      <c r="AY562" s="223"/>
      <c r="AZ562" s="223"/>
      <c r="BA562" s="223"/>
      <c r="BB562" s="223"/>
      <c r="BC562" s="223"/>
      <c r="BD562" s="223"/>
      <c r="BE562" s="223"/>
      <c r="BF562" s="223"/>
      <c r="BG562" s="223"/>
      <c r="BH562" s="223"/>
      <c r="BI562" s="223"/>
      <c r="BJ562" s="223"/>
    </row>
    <row r="563" spans="1:62" x14ac:dyDescent="0.25">
      <c r="A563" s="223"/>
      <c r="B563" s="223"/>
      <c r="C563" s="223"/>
      <c r="D563" s="223"/>
      <c r="E563" s="223"/>
      <c r="F563" s="223"/>
      <c r="G563" s="223"/>
      <c r="H563" s="223"/>
      <c r="I563" s="223"/>
      <c r="J563" s="223"/>
      <c r="K563" s="223"/>
      <c r="L563" s="223"/>
      <c r="M563" s="223"/>
      <c r="N563" s="223"/>
      <c r="O563" s="223"/>
      <c r="P563" s="223"/>
      <c r="Q563" s="223"/>
      <c r="R563" s="223"/>
      <c r="S563" s="223"/>
      <c r="T563" s="223"/>
      <c r="U563" s="223"/>
      <c r="V563" s="223"/>
      <c r="W563" s="223"/>
      <c r="X563" s="223"/>
      <c r="Y563" s="223"/>
      <c r="Z563" s="223"/>
      <c r="AA563" s="223"/>
      <c r="AB563" s="223"/>
      <c r="AC563" s="223"/>
      <c r="AD563" s="223"/>
      <c r="AE563" s="223"/>
      <c r="AF563" s="223"/>
      <c r="AG563" s="223"/>
      <c r="AH563" s="223"/>
      <c r="AI563" s="223"/>
      <c r="AJ563" s="223"/>
      <c r="AK563" s="223"/>
      <c r="AL563" s="223"/>
      <c r="AM563" s="223"/>
      <c r="AN563" s="223"/>
      <c r="AO563" s="223"/>
      <c r="AP563" s="223"/>
      <c r="AQ563" s="223"/>
      <c r="AR563" s="223"/>
      <c r="AS563" s="223"/>
      <c r="AT563" s="223"/>
      <c r="AU563" s="223"/>
      <c r="AV563" s="223"/>
      <c r="AW563" s="223"/>
      <c r="AX563" s="223"/>
      <c r="AY563" s="223"/>
      <c r="AZ563" s="223"/>
      <c r="BA563" s="223"/>
      <c r="BB563" s="223"/>
      <c r="BC563" s="223"/>
      <c r="BD563" s="223"/>
      <c r="BE563" s="223"/>
      <c r="BF563" s="223"/>
      <c r="BG563" s="223"/>
      <c r="BH563" s="223"/>
      <c r="BI563" s="223"/>
      <c r="BJ563" s="223"/>
    </row>
    <row r="564" spans="1:62" x14ac:dyDescent="0.25">
      <c r="A564" s="223"/>
      <c r="B564" s="223"/>
      <c r="C564" s="223"/>
      <c r="D564" s="223"/>
      <c r="E564" s="223"/>
      <c r="F564" s="223"/>
      <c r="G564" s="223"/>
      <c r="H564" s="223"/>
      <c r="I564" s="223"/>
      <c r="J564" s="223"/>
      <c r="K564" s="223"/>
      <c r="L564" s="223"/>
      <c r="M564" s="223"/>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223"/>
      <c r="AL564" s="223"/>
      <c r="AM564" s="223"/>
      <c r="AN564" s="223"/>
      <c r="AO564" s="223"/>
      <c r="AP564" s="223"/>
      <c r="AQ564" s="223"/>
      <c r="AR564" s="223"/>
      <c r="AS564" s="223"/>
      <c r="AT564" s="223"/>
      <c r="AU564" s="223"/>
      <c r="AV564" s="223"/>
      <c r="AW564" s="223"/>
      <c r="AX564" s="223"/>
      <c r="AY564" s="223"/>
      <c r="AZ564" s="223"/>
      <c r="BA564" s="223"/>
      <c r="BB564" s="223"/>
      <c r="BC564" s="223"/>
      <c r="BD564" s="223"/>
      <c r="BE564" s="223"/>
      <c r="BF564" s="223"/>
      <c r="BG564" s="223"/>
      <c r="BH564" s="223"/>
      <c r="BI564" s="223"/>
      <c r="BJ564" s="223"/>
    </row>
    <row r="565" spans="1:62" x14ac:dyDescent="0.25">
      <c r="A565" s="223"/>
      <c r="B565" s="223"/>
      <c r="C565" s="223"/>
      <c r="D565" s="223"/>
      <c r="E565" s="223"/>
      <c r="F565" s="223"/>
      <c r="G565" s="223"/>
      <c r="H565" s="223"/>
      <c r="I565" s="223"/>
      <c r="J565" s="223"/>
      <c r="K565" s="223"/>
      <c r="L565" s="223"/>
      <c r="M565" s="223"/>
      <c r="N565" s="223"/>
      <c r="O565" s="223"/>
      <c r="P565" s="223"/>
      <c r="Q565" s="223"/>
      <c r="R565" s="223"/>
      <c r="S565" s="223"/>
      <c r="T565" s="223"/>
      <c r="U565" s="223"/>
      <c r="V565" s="223"/>
      <c r="W565" s="223"/>
      <c r="X565" s="223"/>
      <c r="Y565" s="223"/>
      <c r="Z565" s="223"/>
      <c r="AA565" s="223"/>
      <c r="AB565" s="223"/>
      <c r="AC565" s="223"/>
      <c r="AD565" s="223"/>
      <c r="AE565" s="223"/>
      <c r="AF565" s="223"/>
      <c r="AG565" s="223"/>
      <c r="AH565" s="223"/>
      <c r="AI565" s="223"/>
      <c r="AJ565" s="223"/>
      <c r="AK565" s="223"/>
      <c r="AL565" s="223"/>
      <c r="AM565" s="223"/>
      <c r="AN565" s="223"/>
      <c r="AO565" s="223"/>
      <c r="AP565" s="223"/>
      <c r="AQ565" s="223"/>
      <c r="AR565" s="223"/>
      <c r="AS565" s="223"/>
      <c r="AT565" s="223"/>
      <c r="AU565" s="223"/>
      <c r="AV565" s="223"/>
      <c r="AW565" s="223"/>
      <c r="AX565" s="223"/>
      <c r="AY565" s="223"/>
      <c r="AZ565" s="223"/>
      <c r="BA565" s="223"/>
      <c r="BB565" s="223"/>
      <c r="BC565" s="223"/>
      <c r="BD565" s="223"/>
      <c r="BE565" s="223"/>
      <c r="BF565" s="223"/>
      <c r="BG565" s="223"/>
      <c r="BH565" s="223"/>
      <c r="BI565" s="223"/>
      <c r="BJ565" s="223"/>
    </row>
  </sheetData>
  <mergeCells count="14">
    <mergeCell ref="U16:W16"/>
    <mergeCell ref="B18:W18"/>
    <mergeCell ref="B19:AK19"/>
    <mergeCell ref="B20:W20"/>
    <mergeCell ref="X16:Z16"/>
    <mergeCell ref="AA16:AC16"/>
    <mergeCell ref="AD16:AF16"/>
    <mergeCell ref="AG16:AI16"/>
    <mergeCell ref="C16:E16"/>
    <mergeCell ref="F16:H16"/>
    <mergeCell ref="I16:K16"/>
    <mergeCell ref="L16:N16"/>
    <mergeCell ref="O16:Q16"/>
    <mergeCell ref="R16:T16"/>
  </mergeCells>
  <hyperlinks>
    <hyperlink ref="B19:AK19" r:id="rId1" display="http://www2.publicationsduquebec.gouv.qc.ca/dynamicSearch/telecharge.php?type=2&amp;file=/S_4_2/S4_2.html" xr:uid="{34E03DF2-418A-4339-AF82-D000F33DDFDB}"/>
    <hyperlink ref="AA19:AC19" r:id="rId2" display="http://www2.publicationsduquebec.gouv.qc.ca/dynamicSearch/telecharge.php?type=2&amp;file=/S_4_2/S4_2.html" xr:uid="{756C69C5-59BE-496B-BDBF-CEDB41548D23}"/>
    <hyperlink ref="AD19:AF19" r:id="rId3" display="http://www2.publicationsduquebec.gouv.qc.ca/dynamicSearch/telecharge.php?type=2&amp;file=/S_4_2/S4_2.html" xr:uid="{E2598C7E-B4DF-43FC-AE36-AA3971B4D919}"/>
    <hyperlink ref="AG19:AI19" r:id="rId4" display="http://www2.publicationsduquebec.gouv.qc.ca/dynamicSearch/telecharge.php?type=2&amp;file=/S_4_2/S4_2.html" xr:uid="{40CFBC78-27C5-40ED-8FB3-DD0BD4B57178}"/>
  </hyperlinks>
  <printOptions horizontalCentered="1"/>
  <pageMargins left="0.19685039370078741" right="0.19685039370078741" top="0.39370078740157483" bottom="0.39370078740157483" header="0.19685039370078741" footer="0.19685039370078741"/>
  <pageSetup paperSize="5" scale="49" orientation="landscape" r:id="rId5"/>
  <headerFooter alignWithMargins="0">
    <oddHeader>&amp;R&amp;A</oddHeader>
    <oddFooter>&amp;CDocument produit par le Service du développement de l'information du MSSS en juin 2011 à partir de données extraites de la Banque de données sur les cadres et salariés du réseau de la santé et des services sociaux en novembre 2010 par la DGPRM du MSSS.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E277-E6FA-45CE-93F7-55722AC921D2}">
  <sheetPr>
    <pageSetUpPr autoPageBreaks="0" fitToPage="1"/>
  </sheetPr>
  <dimension ref="A1:BR33"/>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baseColWidth="10" defaultColWidth="16.85546875" defaultRowHeight="11.25" x14ac:dyDescent="0.25"/>
  <cols>
    <col min="1" max="1" width="1.42578125" style="298" hidden="1" customWidth="1"/>
    <col min="2" max="2" width="76.85546875" style="298" customWidth="1"/>
    <col min="3" max="3" width="17" style="298" customWidth="1"/>
    <col min="4" max="4" width="19.5703125" style="298" customWidth="1"/>
    <col min="5" max="5" width="18.7109375" style="298" customWidth="1"/>
    <col min="6" max="6" width="20.7109375" style="298" customWidth="1"/>
    <col min="7" max="7" width="14.28515625" style="298" customWidth="1"/>
    <col min="8" max="9" width="18.7109375" style="298" customWidth="1"/>
    <col min="10" max="10" width="22" style="298" customWidth="1"/>
    <col min="11" max="11" width="15.28515625" style="298" customWidth="1"/>
    <col min="12" max="12" width="20.140625" style="298" customWidth="1"/>
    <col min="13" max="13" width="18.7109375" style="298" customWidth="1"/>
    <col min="14" max="14" width="20.28515625" style="298" customWidth="1"/>
    <col min="15" max="15" width="14.42578125" style="298" customWidth="1"/>
    <col min="16" max="16" width="19.140625" style="298" customWidth="1"/>
    <col min="17" max="18" width="18.7109375" style="298" customWidth="1"/>
    <col min="19" max="19" width="15.85546875" style="298" customWidth="1"/>
    <col min="20" max="20" width="19.7109375" style="298" customWidth="1"/>
    <col min="21" max="21" width="18.7109375" style="298" customWidth="1"/>
    <col min="22" max="22" width="19.28515625" style="298" customWidth="1"/>
    <col min="23" max="23" width="18.28515625" style="298" customWidth="1"/>
    <col min="24" max="24" width="19.5703125" style="298" customWidth="1"/>
    <col min="25" max="25" width="20.28515625" style="298" customWidth="1"/>
    <col min="26" max="26" width="21.42578125" style="298" customWidth="1"/>
    <col min="27" max="27" width="17.28515625" style="298" customWidth="1"/>
    <col min="28" max="30" width="18.7109375" style="298" customWidth="1"/>
    <col min="31" max="31" width="17.28515625" style="298" customWidth="1"/>
    <col min="32" max="33" width="18.7109375" style="298" customWidth="1"/>
    <col min="34" max="34" width="19.28515625" style="298" customWidth="1"/>
    <col min="35" max="35" width="16.5703125" style="298" customWidth="1"/>
    <col min="36" max="36" width="21.42578125" style="298" customWidth="1"/>
    <col min="37" max="37" width="19.5703125" style="298" customWidth="1"/>
    <col min="38" max="38" width="18.7109375" style="298" customWidth="1"/>
    <col min="39" max="39" width="15.7109375" style="298" customWidth="1"/>
    <col min="40" max="40" width="19.28515625" style="298" customWidth="1"/>
    <col min="41" max="41" width="20.7109375" style="298" customWidth="1"/>
    <col min="42" max="42" width="19.5703125" style="298" customWidth="1"/>
    <col min="43" max="43" width="15.7109375" style="298" customWidth="1"/>
    <col min="44" max="44" width="19.28515625" style="298" customWidth="1"/>
    <col min="45" max="45" width="20.7109375" style="298" customWidth="1"/>
    <col min="46" max="46" width="19.5703125" style="298" customWidth="1"/>
    <col min="47" max="47" width="15.7109375" style="298" customWidth="1"/>
    <col min="48" max="48" width="19.28515625" style="298" customWidth="1"/>
    <col min="49" max="49" width="20.7109375" style="298" customWidth="1"/>
    <col min="50" max="50" width="19.5703125" style="298" customWidth="1"/>
    <col min="51" max="51" width="15.7109375" style="298" customWidth="1"/>
    <col min="52" max="52" width="19.28515625" style="298" customWidth="1"/>
    <col min="53" max="53" width="20.7109375" style="298" customWidth="1"/>
    <col min="54" max="54" width="19.5703125" style="298" customWidth="1"/>
    <col min="55" max="55" width="15.7109375" style="298" customWidth="1"/>
    <col min="56" max="56" width="19.28515625" style="298" customWidth="1"/>
    <col min="57" max="57" width="20.7109375" style="298" customWidth="1"/>
    <col min="58" max="58" width="19.5703125" style="298" customWidth="1"/>
    <col min="59" max="59" width="21.42578125" style="298" customWidth="1"/>
    <col min="60" max="16384" width="16.85546875" style="298"/>
  </cols>
  <sheetData>
    <row r="1" spans="1:70" s="267" customFormat="1" ht="15.75" customHeight="1" thickBot="1" x14ac:dyDescent="0.3">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row>
    <row r="2" spans="1:70" s="267" customFormat="1" ht="15" x14ac:dyDescent="0.25">
      <c r="B2" s="318" t="s">
        <v>196</v>
      </c>
      <c r="C2" s="269" t="s">
        <v>47</v>
      </c>
      <c r="D2" s="269" t="s">
        <v>47</v>
      </c>
      <c r="E2" s="269" t="s">
        <v>47</v>
      </c>
      <c r="F2" s="269" t="s">
        <v>47</v>
      </c>
      <c r="G2" s="269" t="s">
        <v>49</v>
      </c>
      <c r="H2" s="269" t="s">
        <v>49</v>
      </c>
      <c r="I2" s="269" t="s">
        <v>49</v>
      </c>
      <c r="J2" s="269" t="s">
        <v>49</v>
      </c>
      <c r="K2" s="269" t="s">
        <v>51</v>
      </c>
      <c r="L2" s="269" t="s">
        <v>51</v>
      </c>
      <c r="M2" s="269" t="s">
        <v>51</v>
      </c>
      <c r="N2" s="269" t="s">
        <v>51</v>
      </c>
      <c r="O2" s="269" t="s">
        <v>52</v>
      </c>
      <c r="P2" s="269" t="s">
        <v>52</v>
      </c>
      <c r="Q2" s="269" t="s">
        <v>52</v>
      </c>
      <c r="R2" s="269" t="s">
        <v>52</v>
      </c>
      <c r="S2" s="269" t="s">
        <v>53</v>
      </c>
      <c r="T2" s="269" t="s">
        <v>53</v>
      </c>
      <c r="U2" s="269" t="s">
        <v>53</v>
      </c>
      <c r="V2" s="269" t="s">
        <v>53</v>
      </c>
      <c r="W2" s="269" t="s">
        <v>54</v>
      </c>
      <c r="X2" s="269" t="s">
        <v>54</v>
      </c>
      <c r="Y2" s="269" t="s">
        <v>54</v>
      </c>
      <c r="Z2" s="269" t="s">
        <v>54</v>
      </c>
      <c r="AA2" s="269" t="s">
        <v>55</v>
      </c>
      <c r="AB2" s="269" t="s">
        <v>55</v>
      </c>
      <c r="AC2" s="269" t="s">
        <v>55</v>
      </c>
      <c r="AD2" s="269" t="s">
        <v>55</v>
      </c>
      <c r="AE2" s="269" t="s">
        <v>56</v>
      </c>
      <c r="AF2" s="269" t="s">
        <v>56</v>
      </c>
      <c r="AG2" s="269" t="s">
        <v>56</v>
      </c>
      <c r="AH2" s="269" t="s">
        <v>56</v>
      </c>
      <c r="AI2" s="269" t="s">
        <v>57</v>
      </c>
      <c r="AJ2" s="269" t="s">
        <v>57</v>
      </c>
      <c r="AK2" s="269" t="s">
        <v>57</v>
      </c>
      <c r="AL2" s="269" t="s">
        <v>57</v>
      </c>
      <c r="AM2" s="269" t="s">
        <v>58</v>
      </c>
      <c r="AN2" s="269" t="s">
        <v>58</v>
      </c>
      <c r="AO2" s="269" t="s">
        <v>58</v>
      </c>
      <c r="AP2" s="269" t="s">
        <v>58</v>
      </c>
      <c r="AQ2" s="269" t="s">
        <v>62</v>
      </c>
      <c r="AR2" s="269" t="s">
        <v>62</v>
      </c>
      <c r="AS2" s="269" t="s">
        <v>62</v>
      </c>
      <c r="AT2" s="269" t="s">
        <v>62</v>
      </c>
      <c r="AU2" s="269" t="s">
        <v>63</v>
      </c>
      <c r="AV2" s="269" t="s">
        <v>63</v>
      </c>
      <c r="AW2" s="269" t="s">
        <v>63</v>
      </c>
      <c r="AX2" s="269" t="s">
        <v>63</v>
      </c>
      <c r="AY2" s="269" t="s">
        <v>64</v>
      </c>
      <c r="AZ2" s="269" t="s">
        <v>64</v>
      </c>
      <c r="BA2" s="269" t="s">
        <v>64</v>
      </c>
      <c r="BB2" s="269" t="s">
        <v>64</v>
      </c>
      <c r="BC2" s="269" t="s">
        <v>65</v>
      </c>
      <c r="BD2" s="269" t="s">
        <v>65</v>
      </c>
      <c r="BE2" s="269" t="s">
        <v>65</v>
      </c>
      <c r="BF2" s="269" t="s">
        <v>65</v>
      </c>
      <c r="BG2" s="269" t="s">
        <v>66</v>
      </c>
      <c r="BH2" s="269" t="s">
        <v>66</v>
      </c>
      <c r="BI2" s="269" t="s">
        <v>66</v>
      </c>
      <c r="BJ2" s="269" t="s">
        <v>66</v>
      </c>
      <c r="BK2" s="269" t="s">
        <v>67</v>
      </c>
      <c r="BL2" s="269" t="s">
        <v>67</v>
      </c>
      <c r="BM2" s="269" t="s">
        <v>67</v>
      </c>
      <c r="BN2" s="269" t="s">
        <v>67</v>
      </c>
      <c r="BO2" s="269" t="s">
        <v>68</v>
      </c>
      <c r="BP2" s="269" t="s">
        <v>68</v>
      </c>
      <c r="BQ2" s="269" t="s">
        <v>68</v>
      </c>
      <c r="BR2" s="269" t="s">
        <v>68</v>
      </c>
    </row>
    <row r="3" spans="1:70" s="271" customFormat="1" ht="45" x14ac:dyDescent="0.25">
      <c r="A3" s="267" t="s">
        <v>181</v>
      </c>
      <c r="B3" s="319"/>
      <c r="C3" s="270" t="s">
        <v>197</v>
      </c>
      <c r="D3" s="270" t="s">
        <v>198</v>
      </c>
      <c r="E3" s="270" t="s">
        <v>199</v>
      </c>
      <c r="F3" s="270" t="s">
        <v>200</v>
      </c>
      <c r="G3" s="270" t="s">
        <v>197</v>
      </c>
      <c r="H3" s="270" t="s">
        <v>198</v>
      </c>
      <c r="I3" s="270" t="s">
        <v>199</v>
      </c>
      <c r="J3" s="270" t="s">
        <v>200</v>
      </c>
      <c r="K3" s="270" t="s">
        <v>197</v>
      </c>
      <c r="L3" s="270" t="s">
        <v>198</v>
      </c>
      <c r="M3" s="270" t="s">
        <v>199</v>
      </c>
      <c r="N3" s="270" t="s">
        <v>200</v>
      </c>
      <c r="O3" s="270" t="s">
        <v>197</v>
      </c>
      <c r="P3" s="270" t="s">
        <v>198</v>
      </c>
      <c r="Q3" s="270" t="s">
        <v>199</v>
      </c>
      <c r="R3" s="270" t="s">
        <v>200</v>
      </c>
      <c r="S3" s="270" t="s">
        <v>197</v>
      </c>
      <c r="T3" s="270" t="s">
        <v>198</v>
      </c>
      <c r="U3" s="270" t="s">
        <v>199</v>
      </c>
      <c r="V3" s="270" t="s">
        <v>200</v>
      </c>
      <c r="W3" s="270" t="s">
        <v>197</v>
      </c>
      <c r="X3" s="270" t="s">
        <v>198</v>
      </c>
      <c r="Y3" s="270" t="s">
        <v>199</v>
      </c>
      <c r="Z3" s="270" t="s">
        <v>200</v>
      </c>
      <c r="AA3" s="270" t="s">
        <v>197</v>
      </c>
      <c r="AB3" s="270" t="s">
        <v>198</v>
      </c>
      <c r="AC3" s="270" t="s">
        <v>199</v>
      </c>
      <c r="AD3" s="270" t="s">
        <v>200</v>
      </c>
      <c r="AE3" s="270" t="s">
        <v>197</v>
      </c>
      <c r="AF3" s="270" t="s">
        <v>198</v>
      </c>
      <c r="AG3" s="270" t="s">
        <v>199</v>
      </c>
      <c r="AH3" s="270" t="s">
        <v>200</v>
      </c>
      <c r="AI3" s="270" t="s">
        <v>197</v>
      </c>
      <c r="AJ3" s="270" t="s">
        <v>198</v>
      </c>
      <c r="AK3" s="270" t="s">
        <v>199</v>
      </c>
      <c r="AL3" s="270" t="s">
        <v>200</v>
      </c>
      <c r="AM3" s="270" t="s">
        <v>197</v>
      </c>
      <c r="AN3" s="270" t="s">
        <v>198</v>
      </c>
      <c r="AO3" s="270" t="s">
        <v>199</v>
      </c>
      <c r="AP3" s="270" t="s">
        <v>200</v>
      </c>
      <c r="AQ3" s="270" t="s">
        <v>197</v>
      </c>
      <c r="AR3" s="270" t="s">
        <v>198</v>
      </c>
      <c r="AS3" s="270" t="s">
        <v>199</v>
      </c>
      <c r="AT3" s="270" t="s">
        <v>200</v>
      </c>
      <c r="AU3" s="270" t="s">
        <v>197</v>
      </c>
      <c r="AV3" s="270" t="s">
        <v>198</v>
      </c>
      <c r="AW3" s="270" t="s">
        <v>199</v>
      </c>
      <c r="AX3" s="270" t="s">
        <v>200</v>
      </c>
      <c r="AY3" s="270" t="s">
        <v>197</v>
      </c>
      <c r="AZ3" s="270" t="s">
        <v>198</v>
      </c>
      <c r="BA3" s="270" t="s">
        <v>199</v>
      </c>
      <c r="BB3" s="270" t="s">
        <v>200</v>
      </c>
      <c r="BC3" s="270" t="s">
        <v>197</v>
      </c>
      <c r="BD3" s="270" t="s">
        <v>198</v>
      </c>
      <c r="BE3" s="270" t="s">
        <v>199</v>
      </c>
      <c r="BF3" s="270" t="s">
        <v>200</v>
      </c>
      <c r="BG3" s="270" t="s">
        <v>197</v>
      </c>
      <c r="BH3" s="270" t="s">
        <v>198</v>
      </c>
      <c r="BI3" s="270" t="s">
        <v>199</v>
      </c>
      <c r="BJ3" s="270" t="s">
        <v>200</v>
      </c>
      <c r="BK3" s="270" t="s">
        <v>197</v>
      </c>
      <c r="BL3" s="270" t="s">
        <v>198</v>
      </c>
      <c r="BM3" s="270" t="s">
        <v>199</v>
      </c>
      <c r="BN3" s="270" t="s">
        <v>200</v>
      </c>
      <c r="BO3" s="270" t="s">
        <v>197</v>
      </c>
      <c r="BP3" s="270" t="s">
        <v>198</v>
      </c>
      <c r="BQ3" s="270" t="s">
        <v>199</v>
      </c>
      <c r="BR3" s="270" t="s">
        <v>200</v>
      </c>
    </row>
    <row r="4" spans="1:70" s="271" customFormat="1" ht="12.75" x14ac:dyDescent="0.25">
      <c r="B4" s="272" t="s">
        <v>5</v>
      </c>
      <c r="C4" s="273">
        <v>72868.429208000001</v>
      </c>
      <c r="D4" s="273">
        <v>1633448753.4400001</v>
      </c>
      <c r="E4" s="273">
        <v>169936085.02000001</v>
      </c>
      <c r="F4" s="273">
        <v>406397884.43000001</v>
      </c>
      <c r="G4" s="274">
        <v>68855.649392000007</v>
      </c>
      <c r="H4" s="274">
        <v>1650274004.3399999</v>
      </c>
      <c r="I4" s="274">
        <v>160861069.18000001</v>
      </c>
      <c r="J4" s="274">
        <v>309231926.36000001</v>
      </c>
      <c r="K4" s="275">
        <v>68938.100244999994</v>
      </c>
      <c r="L4" s="275">
        <v>1650952999.22</v>
      </c>
      <c r="M4" s="275">
        <v>156727748.25999999</v>
      </c>
      <c r="N4" s="275">
        <v>155359448.66999999</v>
      </c>
      <c r="O4" s="275">
        <v>67181.120846999998</v>
      </c>
      <c r="P4" s="275">
        <v>1666203060.2</v>
      </c>
      <c r="Q4" s="275">
        <v>139665702.56</v>
      </c>
      <c r="R4" s="275">
        <v>148714409.90000001</v>
      </c>
      <c r="S4" s="275">
        <v>64236.917500000003</v>
      </c>
      <c r="T4" s="275">
        <v>1633386759</v>
      </c>
      <c r="U4" s="275">
        <v>122860965</v>
      </c>
      <c r="V4" s="275">
        <v>146130118</v>
      </c>
      <c r="W4" s="275">
        <v>63219.153694339591</v>
      </c>
      <c r="X4" s="275">
        <v>1644633133.8900001</v>
      </c>
      <c r="Y4" s="275">
        <v>106554355.61</v>
      </c>
      <c r="Z4" s="275">
        <v>146024335.97999999</v>
      </c>
      <c r="AA4" s="275">
        <v>62227.492604999999</v>
      </c>
      <c r="AB4" s="275">
        <v>1684090485.5599999</v>
      </c>
      <c r="AC4" s="275">
        <v>100388486.39</v>
      </c>
      <c r="AD4" s="275">
        <v>141591960.81</v>
      </c>
      <c r="AE4" s="275">
        <v>62128.764193000003</v>
      </c>
      <c r="AF4" s="275">
        <v>1685370563.6400001</v>
      </c>
      <c r="AG4" s="275">
        <v>105412560.27</v>
      </c>
      <c r="AH4" s="275">
        <v>140785097.78999999</v>
      </c>
      <c r="AI4" s="275">
        <v>60229.613955000001</v>
      </c>
      <c r="AJ4" s="275">
        <v>1705832621.73</v>
      </c>
      <c r="AK4" s="275">
        <v>112531190.41</v>
      </c>
      <c r="AL4" s="275">
        <v>137222629.33000001</v>
      </c>
      <c r="AM4" s="275">
        <v>59247.986414999999</v>
      </c>
      <c r="AN4" s="275">
        <v>1687115264.0599999</v>
      </c>
      <c r="AO4" s="275">
        <v>120713583.8</v>
      </c>
      <c r="AP4" s="275">
        <v>144250598.28999999</v>
      </c>
      <c r="AQ4" s="275">
        <v>58360.823941000002</v>
      </c>
      <c r="AR4" s="275">
        <v>1670942146.6800001</v>
      </c>
      <c r="AS4" s="275">
        <v>117826076.01000001</v>
      </c>
      <c r="AT4" s="275">
        <v>138171794.62</v>
      </c>
      <c r="AU4" s="275">
        <v>56686.030790999997</v>
      </c>
      <c r="AV4" s="275">
        <v>1624594573.8199999</v>
      </c>
      <c r="AW4" s="275">
        <v>117549701.09</v>
      </c>
      <c r="AX4" s="275">
        <v>109245523.08</v>
      </c>
      <c r="AY4" s="275">
        <v>55808.309737000003</v>
      </c>
      <c r="AZ4" s="275">
        <v>1656926695.46</v>
      </c>
      <c r="BA4" s="275">
        <v>119310838.17</v>
      </c>
      <c r="BB4" s="275">
        <v>106619412.28</v>
      </c>
      <c r="BC4" s="275">
        <v>54735.548101</v>
      </c>
      <c r="BD4" s="275">
        <v>1659247191.5999999</v>
      </c>
      <c r="BE4" s="275">
        <v>113739911.81999999</v>
      </c>
      <c r="BF4" s="275">
        <v>105896111.04000001</v>
      </c>
      <c r="BG4" s="364">
        <v>53633.283030999999</v>
      </c>
      <c r="BH4" s="364">
        <v>1594410072.6800001</v>
      </c>
      <c r="BI4" s="364">
        <v>104235843.70999999</v>
      </c>
      <c r="BJ4" s="364">
        <v>107909247.23</v>
      </c>
      <c r="BK4" s="364">
        <v>51714.691580999999</v>
      </c>
      <c r="BL4" s="364">
        <v>1563561117.29</v>
      </c>
      <c r="BM4" s="364">
        <v>102415196.81</v>
      </c>
      <c r="BN4" s="364">
        <v>89854916.340000004</v>
      </c>
      <c r="BO4" s="364">
        <v>47051.714383999999</v>
      </c>
      <c r="BP4" s="364">
        <v>1398007766.72</v>
      </c>
      <c r="BQ4" s="364">
        <v>84023713.849999994</v>
      </c>
      <c r="BR4" s="364">
        <v>83501545.170000002</v>
      </c>
    </row>
    <row r="5" spans="1:70" s="271" customFormat="1" ht="12.75" x14ac:dyDescent="0.25">
      <c r="B5" s="272" t="s">
        <v>6</v>
      </c>
      <c r="C5" s="273">
        <v>85715.659687000007</v>
      </c>
      <c r="D5" s="273">
        <v>2345117445.75</v>
      </c>
      <c r="E5" s="273">
        <v>198737606.88</v>
      </c>
      <c r="F5" s="273">
        <v>524104980.88999999</v>
      </c>
      <c r="G5" s="274">
        <v>79161.226152000003</v>
      </c>
      <c r="H5" s="274">
        <v>2132050092.6700001</v>
      </c>
      <c r="I5" s="274">
        <v>172974887.97999999</v>
      </c>
      <c r="J5" s="274">
        <v>362989542.5</v>
      </c>
      <c r="K5" s="275">
        <v>78669.501271999994</v>
      </c>
      <c r="L5" s="275">
        <v>1944932194.3900001</v>
      </c>
      <c r="M5" s="275">
        <v>132962233.31</v>
      </c>
      <c r="N5" s="275">
        <v>157689637.12</v>
      </c>
      <c r="O5" s="275">
        <v>76858.956936999995</v>
      </c>
      <c r="P5" s="275">
        <v>1759411550.1300001</v>
      </c>
      <c r="Q5" s="275">
        <v>103419178.34999999</v>
      </c>
      <c r="R5" s="275">
        <v>133073258.69</v>
      </c>
      <c r="S5" s="275">
        <v>75198.462400000004</v>
      </c>
      <c r="T5" s="275">
        <v>1613716802</v>
      </c>
      <c r="U5" s="275">
        <v>84443447</v>
      </c>
      <c r="V5" s="275">
        <v>120046810</v>
      </c>
      <c r="W5" s="275">
        <v>73854.036239183508</v>
      </c>
      <c r="X5" s="275">
        <v>1486087187.7199998</v>
      </c>
      <c r="Y5" s="275">
        <v>65099071.909999996</v>
      </c>
      <c r="Z5" s="275">
        <v>108288273.41</v>
      </c>
      <c r="AA5" s="275">
        <v>72747.814318999997</v>
      </c>
      <c r="AB5" s="275">
        <v>1364223028.53</v>
      </c>
      <c r="AC5" s="275">
        <v>53117239.590000004</v>
      </c>
      <c r="AD5" s="275">
        <v>93189537.920000002</v>
      </c>
      <c r="AE5" s="275">
        <v>72830.323936999994</v>
      </c>
      <c r="AF5" s="275">
        <v>1292279982.6099999</v>
      </c>
      <c r="AG5" s="275">
        <v>53073364.740000002</v>
      </c>
      <c r="AH5" s="275">
        <v>87734415.400000006</v>
      </c>
      <c r="AI5" s="275">
        <v>70919.338308999999</v>
      </c>
      <c r="AJ5" s="275">
        <v>1150602115.97</v>
      </c>
      <c r="AK5" s="275">
        <v>50511407.689999998</v>
      </c>
      <c r="AL5" s="275">
        <v>72729976.299999997</v>
      </c>
      <c r="AM5" s="275">
        <v>69807.220310999997</v>
      </c>
      <c r="AN5" s="275">
        <v>1062038288.05</v>
      </c>
      <c r="AO5" s="275">
        <v>49292518.100000001</v>
      </c>
      <c r="AP5" s="275">
        <v>70781142.670000002</v>
      </c>
      <c r="AQ5" s="275">
        <v>68605.447616999998</v>
      </c>
      <c r="AR5" s="275">
        <v>1004712333.28</v>
      </c>
      <c r="AS5" s="275">
        <v>47740183.210000001</v>
      </c>
      <c r="AT5" s="275">
        <v>63716232.960000001</v>
      </c>
      <c r="AU5" s="275">
        <v>66920.316827999995</v>
      </c>
      <c r="AV5" s="275">
        <v>919093210.52999997</v>
      </c>
      <c r="AW5" s="275">
        <v>40797865.170000002</v>
      </c>
      <c r="AX5" s="275">
        <v>42236077.170000002</v>
      </c>
      <c r="AY5" s="275">
        <v>66139.763040000005</v>
      </c>
      <c r="AZ5" s="275">
        <v>881429116.78999996</v>
      </c>
      <c r="BA5" s="275">
        <v>40287790.280000001</v>
      </c>
      <c r="BB5" s="275">
        <v>38236989.149999999</v>
      </c>
      <c r="BC5" s="275">
        <v>64812.817391999997</v>
      </c>
      <c r="BD5" s="275">
        <v>828758537.00999999</v>
      </c>
      <c r="BE5" s="275">
        <v>35482603.299999997</v>
      </c>
      <c r="BF5" s="275">
        <v>34152259.600000001</v>
      </c>
      <c r="BG5" s="364">
        <v>63650.646202000004</v>
      </c>
      <c r="BH5" s="364">
        <v>747068728.76999998</v>
      </c>
      <c r="BI5" s="364">
        <v>34616796.810000002</v>
      </c>
      <c r="BJ5" s="364">
        <v>31454436.800000001</v>
      </c>
      <c r="BK5" s="364">
        <v>59775.887701</v>
      </c>
      <c r="BL5" s="364">
        <v>647238525.90999997</v>
      </c>
      <c r="BM5" s="364">
        <v>29305894.059999999</v>
      </c>
      <c r="BN5" s="364">
        <v>21848081.850000001</v>
      </c>
      <c r="BO5" s="364">
        <v>58068.589996000002</v>
      </c>
      <c r="BP5" s="364">
        <v>605927153.45000005</v>
      </c>
      <c r="BQ5" s="364">
        <v>24434994.109999999</v>
      </c>
      <c r="BR5" s="364">
        <v>21082708.370000001</v>
      </c>
    </row>
    <row r="6" spans="1:70" s="271" customFormat="1" ht="12.75" x14ac:dyDescent="0.25">
      <c r="B6" s="272" t="s">
        <v>7</v>
      </c>
      <c r="C6" s="276" t="s">
        <v>201</v>
      </c>
      <c r="D6" s="276" t="s">
        <v>201</v>
      </c>
      <c r="E6" s="276" t="s">
        <v>201</v>
      </c>
      <c r="F6" s="276" t="s">
        <v>201</v>
      </c>
      <c r="G6" s="277" t="s">
        <v>201</v>
      </c>
      <c r="H6" s="277" t="s">
        <v>201</v>
      </c>
      <c r="I6" s="277" t="s">
        <v>201</v>
      </c>
      <c r="J6" s="277" t="s">
        <v>201</v>
      </c>
      <c r="K6" s="278" t="s">
        <v>201</v>
      </c>
      <c r="L6" s="278" t="s">
        <v>201</v>
      </c>
      <c r="M6" s="278" t="s">
        <v>201</v>
      </c>
      <c r="N6" s="278" t="s">
        <v>201</v>
      </c>
      <c r="O6" s="278" t="s">
        <v>201</v>
      </c>
      <c r="P6" s="278" t="s">
        <v>201</v>
      </c>
      <c r="Q6" s="278" t="s">
        <v>201</v>
      </c>
      <c r="R6" s="278" t="s">
        <v>201</v>
      </c>
      <c r="S6" s="278" t="s">
        <v>201</v>
      </c>
      <c r="T6" s="278" t="s">
        <v>201</v>
      </c>
      <c r="U6" s="278" t="s">
        <v>201</v>
      </c>
      <c r="V6" s="278" t="s">
        <v>201</v>
      </c>
      <c r="W6" s="278" t="s">
        <v>201</v>
      </c>
      <c r="X6" s="278" t="s">
        <v>201</v>
      </c>
      <c r="Y6" s="278" t="s">
        <v>201</v>
      </c>
      <c r="Z6" s="278" t="s">
        <v>201</v>
      </c>
      <c r="AA6" s="278" t="s">
        <v>201</v>
      </c>
      <c r="AB6" s="278" t="s">
        <v>201</v>
      </c>
      <c r="AC6" s="278" t="s">
        <v>201</v>
      </c>
      <c r="AD6" s="278" t="s">
        <v>201</v>
      </c>
      <c r="AE6" s="278" t="s">
        <v>201</v>
      </c>
      <c r="AF6" s="278" t="s">
        <v>201</v>
      </c>
      <c r="AG6" s="278" t="s">
        <v>201</v>
      </c>
      <c r="AH6" s="278" t="s">
        <v>201</v>
      </c>
      <c r="AI6" s="278" t="s">
        <v>201</v>
      </c>
      <c r="AJ6" s="278" t="s">
        <v>201</v>
      </c>
      <c r="AK6" s="278" t="s">
        <v>201</v>
      </c>
      <c r="AL6" s="278" t="s">
        <v>201</v>
      </c>
      <c r="AM6" s="278" t="s">
        <v>201</v>
      </c>
      <c r="AN6" s="278" t="s">
        <v>201</v>
      </c>
      <c r="AO6" s="278" t="s">
        <v>201</v>
      </c>
      <c r="AP6" s="278" t="s">
        <v>201</v>
      </c>
      <c r="AQ6" s="278" t="s">
        <v>201</v>
      </c>
      <c r="AR6" s="278" t="s">
        <v>201</v>
      </c>
      <c r="AS6" s="278" t="s">
        <v>201</v>
      </c>
      <c r="AT6" s="278" t="s">
        <v>201</v>
      </c>
      <c r="AU6" s="278" t="s">
        <v>201</v>
      </c>
      <c r="AV6" s="278" t="s">
        <v>201</v>
      </c>
      <c r="AW6" s="278" t="s">
        <v>201</v>
      </c>
      <c r="AX6" s="278" t="s">
        <v>201</v>
      </c>
      <c r="AY6" s="278" t="s">
        <v>201</v>
      </c>
      <c r="AZ6" s="278" t="s">
        <v>201</v>
      </c>
      <c r="BA6" s="278" t="s">
        <v>201</v>
      </c>
      <c r="BB6" s="278" t="s">
        <v>201</v>
      </c>
      <c r="BC6" s="278" t="s">
        <v>201</v>
      </c>
      <c r="BD6" s="278" t="s">
        <v>201</v>
      </c>
      <c r="BE6" s="278" t="s">
        <v>201</v>
      </c>
      <c r="BF6" s="278" t="s">
        <v>201</v>
      </c>
      <c r="BG6" s="278" t="s">
        <v>201</v>
      </c>
      <c r="BH6" s="278" t="s">
        <v>201</v>
      </c>
      <c r="BI6" s="278" t="s">
        <v>201</v>
      </c>
      <c r="BJ6" s="278" t="s">
        <v>201</v>
      </c>
      <c r="BK6" s="278" t="s">
        <v>201</v>
      </c>
      <c r="BL6" s="278" t="s">
        <v>201</v>
      </c>
      <c r="BM6" s="278" t="s">
        <v>201</v>
      </c>
      <c r="BN6" s="278" t="s">
        <v>201</v>
      </c>
      <c r="BO6" s="278" t="s">
        <v>201</v>
      </c>
      <c r="BP6" s="278" t="s">
        <v>201</v>
      </c>
      <c r="BQ6" s="278" t="s">
        <v>201</v>
      </c>
      <c r="BR6" s="278" t="s">
        <v>201</v>
      </c>
    </row>
    <row r="7" spans="1:70" s="271" customFormat="1" ht="12.75" x14ac:dyDescent="0.25">
      <c r="B7" s="272" t="s">
        <v>8</v>
      </c>
      <c r="C7" s="276" t="s">
        <v>201</v>
      </c>
      <c r="D7" s="276" t="s">
        <v>201</v>
      </c>
      <c r="E7" s="276" t="s">
        <v>201</v>
      </c>
      <c r="F7" s="276" t="s">
        <v>201</v>
      </c>
      <c r="G7" s="277" t="s">
        <v>201</v>
      </c>
      <c r="H7" s="277" t="s">
        <v>201</v>
      </c>
      <c r="I7" s="277" t="s">
        <v>201</v>
      </c>
      <c r="J7" s="277" t="s">
        <v>201</v>
      </c>
      <c r="K7" s="278" t="s">
        <v>201</v>
      </c>
      <c r="L7" s="278" t="s">
        <v>201</v>
      </c>
      <c r="M7" s="278" t="s">
        <v>201</v>
      </c>
      <c r="N7" s="278" t="s">
        <v>201</v>
      </c>
      <c r="O7" s="278" t="s">
        <v>201</v>
      </c>
      <c r="P7" s="278" t="s">
        <v>201</v>
      </c>
      <c r="Q7" s="278" t="s">
        <v>201</v>
      </c>
      <c r="R7" s="278" t="s">
        <v>201</v>
      </c>
      <c r="S7" s="278" t="s">
        <v>201</v>
      </c>
      <c r="T7" s="278" t="s">
        <v>201</v>
      </c>
      <c r="U7" s="278" t="s">
        <v>201</v>
      </c>
      <c r="V7" s="278" t="s">
        <v>201</v>
      </c>
      <c r="W7" s="278" t="s">
        <v>201</v>
      </c>
      <c r="X7" s="278" t="s">
        <v>201</v>
      </c>
      <c r="Y7" s="278" t="s">
        <v>201</v>
      </c>
      <c r="Z7" s="278" t="s">
        <v>201</v>
      </c>
      <c r="AA7" s="278" t="s">
        <v>201</v>
      </c>
      <c r="AB7" s="278" t="s">
        <v>201</v>
      </c>
      <c r="AC7" s="278" t="s">
        <v>201</v>
      </c>
      <c r="AD7" s="278" t="s">
        <v>201</v>
      </c>
      <c r="AE7" s="278" t="s">
        <v>201</v>
      </c>
      <c r="AF7" s="278" t="s">
        <v>201</v>
      </c>
      <c r="AG7" s="278" t="s">
        <v>201</v>
      </c>
      <c r="AH7" s="278" t="s">
        <v>201</v>
      </c>
      <c r="AI7" s="278" t="s">
        <v>201</v>
      </c>
      <c r="AJ7" s="278" t="s">
        <v>201</v>
      </c>
      <c r="AK7" s="278" t="s">
        <v>201</v>
      </c>
      <c r="AL7" s="278" t="s">
        <v>201</v>
      </c>
      <c r="AM7" s="278" t="s">
        <v>201</v>
      </c>
      <c r="AN7" s="278" t="s">
        <v>201</v>
      </c>
      <c r="AO7" s="278" t="s">
        <v>201</v>
      </c>
      <c r="AP7" s="278" t="s">
        <v>201</v>
      </c>
      <c r="AQ7" s="278" t="s">
        <v>201</v>
      </c>
      <c r="AR7" s="278" t="s">
        <v>201</v>
      </c>
      <c r="AS7" s="278" t="s">
        <v>201</v>
      </c>
      <c r="AT7" s="278" t="s">
        <v>201</v>
      </c>
      <c r="AU7" s="278" t="s">
        <v>201</v>
      </c>
      <c r="AV7" s="278" t="s">
        <v>201</v>
      </c>
      <c r="AW7" s="278" t="s">
        <v>201</v>
      </c>
      <c r="AX7" s="278" t="s">
        <v>201</v>
      </c>
      <c r="AY7" s="278" t="s">
        <v>201</v>
      </c>
      <c r="AZ7" s="278" t="s">
        <v>201</v>
      </c>
      <c r="BA7" s="278" t="s">
        <v>201</v>
      </c>
      <c r="BB7" s="278" t="s">
        <v>201</v>
      </c>
      <c r="BC7" s="278" t="s">
        <v>201</v>
      </c>
      <c r="BD7" s="278" t="s">
        <v>201</v>
      </c>
      <c r="BE7" s="278" t="s">
        <v>201</v>
      </c>
      <c r="BF7" s="278" t="s">
        <v>201</v>
      </c>
      <c r="BG7" s="278" t="s">
        <v>201</v>
      </c>
      <c r="BH7" s="278" t="s">
        <v>201</v>
      </c>
      <c r="BI7" s="278" t="s">
        <v>201</v>
      </c>
      <c r="BJ7" s="278" t="s">
        <v>201</v>
      </c>
      <c r="BK7" s="278" t="s">
        <v>201</v>
      </c>
      <c r="BL7" s="278" t="s">
        <v>201</v>
      </c>
      <c r="BM7" s="278" t="s">
        <v>201</v>
      </c>
      <c r="BN7" s="278" t="s">
        <v>201</v>
      </c>
      <c r="BO7" s="278" t="s">
        <v>201</v>
      </c>
      <c r="BP7" s="278" t="s">
        <v>201</v>
      </c>
      <c r="BQ7" s="278" t="s">
        <v>201</v>
      </c>
      <c r="BR7" s="278" t="s">
        <v>201</v>
      </c>
    </row>
    <row r="8" spans="1:70" s="271" customFormat="1" ht="12.75" x14ac:dyDescent="0.25">
      <c r="B8" s="272" t="s">
        <v>9</v>
      </c>
      <c r="C8" s="273">
        <v>57237.681120000001</v>
      </c>
      <c r="D8" s="273">
        <v>894719676.02999997</v>
      </c>
      <c r="E8" s="273">
        <v>92040388.299999997</v>
      </c>
      <c r="F8" s="273">
        <v>269835962.74000001</v>
      </c>
      <c r="G8" s="274">
        <v>53520.826455000002</v>
      </c>
      <c r="H8" s="274">
        <v>848651707.54999995</v>
      </c>
      <c r="I8" s="274">
        <v>85147797.780000001</v>
      </c>
      <c r="J8" s="274">
        <v>167288035.71000001</v>
      </c>
      <c r="K8" s="275">
        <v>53361.135788</v>
      </c>
      <c r="L8" s="275">
        <v>812206831.75</v>
      </c>
      <c r="M8" s="275">
        <v>79110291.530000001</v>
      </c>
      <c r="N8" s="275">
        <v>61750009.729999997</v>
      </c>
      <c r="O8" s="275">
        <v>51555.974672999997</v>
      </c>
      <c r="P8" s="275">
        <v>765514081.44000006</v>
      </c>
      <c r="Q8" s="275">
        <v>62654347.25</v>
      </c>
      <c r="R8" s="275">
        <v>52732978.520000003</v>
      </c>
      <c r="S8" s="275">
        <v>49629.5118</v>
      </c>
      <c r="T8" s="275">
        <v>725327860</v>
      </c>
      <c r="U8" s="275">
        <v>50481471</v>
      </c>
      <c r="V8" s="275">
        <v>49937227</v>
      </c>
      <c r="W8" s="275">
        <v>48679.582502347017</v>
      </c>
      <c r="X8" s="275">
        <v>694021025.16999996</v>
      </c>
      <c r="Y8" s="275">
        <v>39233080.549999997</v>
      </c>
      <c r="Z8" s="275">
        <v>49435491.079999998</v>
      </c>
      <c r="AA8" s="275">
        <v>46944.184270999998</v>
      </c>
      <c r="AB8" s="275">
        <v>682450996.91999996</v>
      </c>
      <c r="AC8" s="275">
        <v>31896821.57</v>
      </c>
      <c r="AD8" s="275">
        <v>49002379.549999997</v>
      </c>
      <c r="AE8" s="275">
        <v>46658.400158999997</v>
      </c>
      <c r="AF8" s="275">
        <v>683318578.19000006</v>
      </c>
      <c r="AG8" s="275">
        <v>34942200.329999998</v>
      </c>
      <c r="AH8" s="275">
        <v>49590736.32</v>
      </c>
      <c r="AI8" s="275">
        <v>44976.962316999998</v>
      </c>
      <c r="AJ8" s="275">
        <v>664066098.70000005</v>
      </c>
      <c r="AK8" s="275">
        <v>33666990.369999997</v>
      </c>
      <c r="AL8" s="275">
        <v>46792611.700000003</v>
      </c>
      <c r="AM8" s="275">
        <v>44053.505033000001</v>
      </c>
      <c r="AN8" s="275">
        <v>637063231.33000004</v>
      </c>
      <c r="AO8" s="275">
        <v>36763019.869999997</v>
      </c>
      <c r="AP8" s="275">
        <v>48052042.560000002</v>
      </c>
      <c r="AQ8" s="275">
        <v>43352.923965000002</v>
      </c>
      <c r="AR8" s="275">
        <v>603422869.75</v>
      </c>
      <c r="AS8" s="275">
        <v>35240497.619999997</v>
      </c>
      <c r="AT8" s="275">
        <v>43857313.170000002</v>
      </c>
      <c r="AU8" s="275">
        <v>41392.089859</v>
      </c>
      <c r="AV8" s="275">
        <v>552986648.59000003</v>
      </c>
      <c r="AW8" s="275">
        <v>31916867.399999999</v>
      </c>
      <c r="AX8" s="275">
        <v>24280799.530000001</v>
      </c>
      <c r="AY8" s="275">
        <v>41309.812186000003</v>
      </c>
      <c r="AZ8" s="275">
        <v>534620761.07999998</v>
      </c>
      <c r="BA8" s="275">
        <v>30441511.77</v>
      </c>
      <c r="BB8" s="275">
        <v>22515315.670000002</v>
      </c>
      <c r="BC8" s="275">
        <v>40800.367144999997</v>
      </c>
      <c r="BD8" s="275">
        <v>496864745.27999997</v>
      </c>
      <c r="BE8" s="275">
        <v>26387283.649999999</v>
      </c>
      <c r="BF8" s="275">
        <v>21515689.920000002</v>
      </c>
      <c r="BG8" s="364">
        <v>40359.682303000001</v>
      </c>
      <c r="BH8" s="364">
        <v>434811097.38</v>
      </c>
      <c r="BI8" s="364">
        <v>19326641.640000001</v>
      </c>
      <c r="BJ8" s="364">
        <v>22148842.289999999</v>
      </c>
      <c r="BK8" s="364">
        <v>39271.148443999999</v>
      </c>
      <c r="BL8" s="364">
        <v>396058884.56</v>
      </c>
      <c r="BM8" s="364">
        <v>15291464.300000001</v>
      </c>
      <c r="BN8" s="364">
        <v>17733782.949999999</v>
      </c>
      <c r="BO8" s="364">
        <v>36302.563138999998</v>
      </c>
      <c r="BP8" s="364">
        <v>354098179.32999998</v>
      </c>
      <c r="BQ8" s="364">
        <v>11137262.91</v>
      </c>
      <c r="BR8" s="364">
        <v>16000895.619999999</v>
      </c>
    </row>
    <row r="9" spans="1:70" s="271" customFormat="1" ht="12.75" x14ac:dyDescent="0.25">
      <c r="B9" s="272" t="s">
        <v>10</v>
      </c>
      <c r="C9" s="276" t="s">
        <v>201</v>
      </c>
      <c r="D9" s="276" t="s">
        <v>201</v>
      </c>
      <c r="E9" s="276" t="s">
        <v>201</v>
      </c>
      <c r="F9" s="276" t="s">
        <v>201</v>
      </c>
      <c r="G9" s="277" t="s">
        <v>201</v>
      </c>
      <c r="H9" s="277" t="s">
        <v>201</v>
      </c>
      <c r="I9" s="277" t="s">
        <v>201</v>
      </c>
      <c r="J9" s="277" t="s">
        <v>201</v>
      </c>
      <c r="K9" s="278" t="s">
        <v>201</v>
      </c>
      <c r="L9" s="278" t="s">
        <v>201</v>
      </c>
      <c r="M9" s="278" t="s">
        <v>201</v>
      </c>
      <c r="N9" s="278" t="s">
        <v>201</v>
      </c>
      <c r="O9" s="278" t="s">
        <v>201</v>
      </c>
      <c r="P9" s="278" t="s">
        <v>201</v>
      </c>
      <c r="Q9" s="278" t="s">
        <v>201</v>
      </c>
      <c r="R9" s="278" t="s">
        <v>201</v>
      </c>
      <c r="S9" s="278" t="s">
        <v>201</v>
      </c>
      <c r="T9" s="278" t="s">
        <v>201</v>
      </c>
      <c r="U9" s="278" t="s">
        <v>201</v>
      </c>
      <c r="V9" s="278" t="s">
        <v>201</v>
      </c>
      <c r="W9" s="278" t="s">
        <v>201</v>
      </c>
      <c r="X9" s="278" t="s">
        <v>201</v>
      </c>
      <c r="Y9" s="278" t="s">
        <v>201</v>
      </c>
      <c r="Z9" s="278" t="s">
        <v>201</v>
      </c>
      <c r="AA9" s="278" t="s">
        <v>201</v>
      </c>
      <c r="AB9" s="278" t="s">
        <v>201</v>
      </c>
      <c r="AC9" s="278" t="s">
        <v>201</v>
      </c>
      <c r="AD9" s="278" t="s">
        <v>201</v>
      </c>
      <c r="AE9" s="278" t="s">
        <v>201</v>
      </c>
      <c r="AF9" s="278" t="s">
        <v>201</v>
      </c>
      <c r="AG9" s="278" t="s">
        <v>201</v>
      </c>
      <c r="AH9" s="278" t="s">
        <v>201</v>
      </c>
      <c r="AI9" s="278" t="s">
        <v>201</v>
      </c>
      <c r="AJ9" s="278" t="s">
        <v>201</v>
      </c>
      <c r="AK9" s="278" t="s">
        <v>201</v>
      </c>
      <c r="AL9" s="278" t="s">
        <v>201</v>
      </c>
      <c r="AM9" s="278" t="s">
        <v>201</v>
      </c>
      <c r="AN9" s="278" t="s">
        <v>201</v>
      </c>
      <c r="AO9" s="278" t="s">
        <v>201</v>
      </c>
      <c r="AP9" s="278" t="s">
        <v>201</v>
      </c>
      <c r="AQ9" s="278" t="s">
        <v>201</v>
      </c>
      <c r="AR9" s="278" t="s">
        <v>201</v>
      </c>
      <c r="AS9" s="278" t="s">
        <v>201</v>
      </c>
      <c r="AT9" s="278" t="s">
        <v>201</v>
      </c>
      <c r="AU9" s="278" t="s">
        <v>201</v>
      </c>
      <c r="AV9" s="278" t="s">
        <v>201</v>
      </c>
      <c r="AW9" s="278" t="s">
        <v>201</v>
      </c>
      <c r="AX9" s="278" t="s">
        <v>201</v>
      </c>
      <c r="AY9" s="278" t="s">
        <v>201</v>
      </c>
      <c r="AZ9" s="278" t="s">
        <v>201</v>
      </c>
      <c r="BA9" s="278" t="s">
        <v>201</v>
      </c>
      <c r="BB9" s="278" t="s">
        <v>201</v>
      </c>
      <c r="BC9" s="278" t="s">
        <v>201</v>
      </c>
      <c r="BD9" s="278" t="s">
        <v>201</v>
      </c>
      <c r="BE9" s="278" t="s">
        <v>201</v>
      </c>
      <c r="BF9" s="278" t="s">
        <v>201</v>
      </c>
      <c r="BG9" s="278" t="s">
        <v>201</v>
      </c>
      <c r="BH9" s="278" t="s">
        <v>201</v>
      </c>
      <c r="BI9" s="278" t="s">
        <v>201</v>
      </c>
      <c r="BJ9" s="278" t="s">
        <v>201</v>
      </c>
      <c r="BK9" s="278" t="s">
        <v>201</v>
      </c>
      <c r="BL9" s="278" t="s">
        <v>201</v>
      </c>
      <c r="BM9" s="278" t="s">
        <v>201</v>
      </c>
      <c r="BN9" s="278" t="s">
        <v>201</v>
      </c>
      <c r="BO9" s="278" t="s">
        <v>201</v>
      </c>
      <c r="BP9" s="278" t="s">
        <v>201</v>
      </c>
      <c r="BQ9" s="278" t="s">
        <v>201</v>
      </c>
      <c r="BR9" s="278" t="s">
        <v>201</v>
      </c>
    </row>
    <row r="10" spans="1:70" s="271" customFormat="1" ht="12.75" x14ac:dyDescent="0.25">
      <c r="B10" s="272" t="s">
        <v>11</v>
      </c>
      <c r="C10" s="276" t="s">
        <v>201</v>
      </c>
      <c r="D10" s="276" t="s">
        <v>201</v>
      </c>
      <c r="E10" s="276" t="s">
        <v>201</v>
      </c>
      <c r="F10" s="276" t="s">
        <v>201</v>
      </c>
      <c r="G10" s="277" t="s">
        <v>201</v>
      </c>
      <c r="H10" s="277" t="s">
        <v>201</v>
      </c>
      <c r="I10" s="277" t="s">
        <v>201</v>
      </c>
      <c r="J10" s="277" t="s">
        <v>201</v>
      </c>
      <c r="K10" s="278" t="s">
        <v>201</v>
      </c>
      <c r="L10" s="278" t="s">
        <v>201</v>
      </c>
      <c r="M10" s="278" t="s">
        <v>201</v>
      </c>
      <c r="N10" s="278" t="s">
        <v>201</v>
      </c>
      <c r="O10" s="278" t="s">
        <v>201</v>
      </c>
      <c r="P10" s="278" t="s">
        <v>201</v>
      </c>
      <c r="Q10" s="278" t="s">
        <v>201</v>
      </c>
      <c r="R10" s="278" t="s">
        <v>201</v>
      </c>
      <c r="S10" s="278" t="s">
        <v>201</v>
      </c>
      <c r="T10" s="278" t="s">
        <v>201</v>
      </c>
      <c r="U10" s="278" t="s">
        <v>201</v>
      </c>
      <c r="V10" s="278" t="s">
        <v>201</v>
      </c>
      <c r="W10" s="278" t="s">
        <v>201</v>
      </c>
      <c r="X10" s="278" t="s">
        <v>201</v>
      </c>
      <c r="Y10" s="278" t="s">
        <v>201</v>
      </c>
      <c r="Z10" s="278" t="s">
        <v>201</v>
      </c>
      <c r="AA10" s="278" t="s">
        <v>201</v>
      </c>
      <c r="AB10" s="278" t="s">
        <v>201</v>
      </c>
      <c r="AC10" s="278" t="s">
        <v>201</v>
      </c>
      <c r="AD10" s="278" t="s">
        <v>201</v>
      </c>
      <c r="AE10" s="278" t="s">
        <v>201</v>
      </c>
      <c r="AF10" s="278" t="s">
        <v>201</v>
      </c>
      <c r="AG10" s="278" t="s">
        <v>201</v>
      </c>
      <c r="AH10" s="278" t="s">
        <v>201</v>
      </c>
      <c r="AI10" s="278" t="s">
        <v>201</v>
      </c>
      <c r="AJ10" s="278" t="s">
        <v>201</v>
      </c>
      <c r="AK10" s="278" t="s">
        <v>201</v>
      </c>
      <c r="AL10" s="278" t="s">
        <v>201</v>
      </c>
      <c r="AM10" s="278" t="s">
        <v>201</v>
      </c>
      <c r="AN10" s="278" t="s">
        <v>201</v>
      </c>
      <c r="AO10" s="278" t="s">
        <v>201</v>
      </c>
      <c r="AP10" s="278" t="s">
        <v>201</v>
      </c>
      <c r="AQ10" s="278" t="s">
        <v>201</v>
      </c>
      <c r="AR10" s="278" t="s">
        <v>201</v>
      </c>
      <c r="AS10" s="278" t="s">
        <v>201</v>
      </c>
      <c r="AT10" s="278" t="s">
        <v>201</v>
      </c>
      <c r="AU10" s="278" t="s">
        <v>201</v>
      </c>
      <c r="AV10" s="278" t="s">
        <v>201</v>
      </c>
      <c r="AW10" s="278" t="s">
        <v>201</v>
      </c>
      <c r="AX10" s="278" t="s">
        <v>201</v>
      </c>
      <c r="AY10" s="278" t="s">
        <v>201</v>
      </c>
      <c r="AZ10" s="278" t="s">
        <v>201</v>
      </c>
      <c r="BA10" s="278" t="s">
        <v>201</v>
      </c>
      <c r="BB10" s="278" t="s">
        <v>201</v>
      </c>
      <c r="BC10" s="278" t="s">
        <v>201</v>
      </c>
      <c r="BD10" s="278" t="s">
        <v>201</v>
      </c>
      <c r="BE10" s="278" t="s">
        <v>201</v>
      </c>
      <c r="BF10" s="278" t="s">
        <v>201</v>
      </c>
      <c r="BG10" s="278" t="s">
        <v>201</v>
      </c>
      <c r="BH10" s="278" t="s">
        <v>201</v>
      </c>
      <c r="BI10" s="278" t="s">
        <v>201</v>
      </c>
      <c r="BJ10" s="278" t="s">
        <v>201</v>
      </c>
      <c r="BK10" s="278" t="s">
        <v>201</v>
      </c>
      <c r="BL10" s="278" t="s">
        <v>201</v>
      </c>
      <c r="BM10" s="278" t="s">
        <v>201</v>
      </c>
      <c r="BN10" s="278" t="s">
        <v>201</v>
      </c>
      <c r="BO10" s="278" t="s">
        <v>201</v>
      </c>
      <c r="BP10" s="278" t="s">
        <v>201</v>
      </c>
      <c r="BQ10" s="278" t="s">
        <v>201</v>
      </c>
      <c r="BR10" s="278" t="s">
        <v>201</v>
      </c>
    </row>
    <row r="11" spans="1:70" s="279" customFormat="1" ht="12.75" x14ac:dyDescent="0.25">
      <c r="B11" s="280" t="s">
        <v>12</v>
      </c>
      <c r="C11" s="281">
        <v>74120.609268999993</v>
      </c>
      <c r="D11" s="281">
        <v>5116599263.21</v>
      </c>
      <c r="E11" s="281">
        <v>481643469.66000003</v>
      </c>
      <c r="F11" s="281">
        <v>1269569134.76</v>
      </c>
      <c r="G11" s="281">
        <v>69050.767665000007</v>
      </c>
      <c r="H11" s="281">
        <v>4853259309.0299997</v>
      </c>
      <c r="I11" s="281">
        <v>436890239.44</v>
      </c>
      <c r="J11" s="281">
        <v>890840384.13</v>
      </c>
      <c r="K11" s="282">
        <v>68714.886434</v>
      </c>
      <c r="L11" s="282">
        <v>4616089329.6300001</v>
      </c>
      <c r="M11" s="282">
        <v>386098862.38</v>
      </c>
      <c r="N11" s="282">
        <v>399435522.63999999</v>
      </c>
      <c r="O11" s="282">
        <v>66745.630124000003</v>
      </c>
      <c r="P11" s="282">
        <v>4387586770.1000004</v>
      </c>
      <c r="Q11" s="282">
        <v>320906009</v>
      </c>
      <c r="R11" s="282">
        <v>356795732.60000002</v>
      </c>
      <c r="S11" s="282">
        <v>64296.475599999998</v>
      </c>
      <c r="T11" s="282">
        <v>4158126076</v>
      </c>
      <c r="U11" s="282">
        <v>270216095</v>
      </c>
      <c r="V11" s="282">
        <v>336658920</v>
      </c>
      <c r="W11" s="282">
        <v>63032.535133423218</v>
      </c>
      <c r="X11" s="282">
        <v>4003170899.1100001</v>
      </c>
      <c r="Y11" s="282">
        <v>222022590.45999998</v>
      </c>
      <c r="Z11" s="282">
        <v>322533816.86999995</v>
      </c>
      <c r="AA11" s="282">
        <v>61542.811328000003</v>
      </c>
      <c r="AB11" s="282">
        <v>3904564528.9099998</v>
      </c>
      <c r="AC11" s="282">
        <v>195420885.12</v>
      </c>
      <c r="AD11" s="282">
        <v>299732864.26999998</v>
      </c>
      <c r="AE11" s="282">
        <v>61238.376794000003</v>
      </c>
      <c r="AF11" s="282">
        <v>3831824713.5799999</v>
      </c>
      <c r="AG11" s="282">
        <v>203515426.49000001</v>
      </c>
      <c r="AH11" s="282">
        <v>293575226.67000002</v>
      </c>
      <c r="AI11" s="282">
        <v>59087.792432000002</v>
      </c>
      <c r="AJ11" s="282">
        <v>3684060066.4499998</v>
      </c>
      <c r="AK11" s="282">
        <v>206515783.63999999</v>
      </c>
      <c r="AL11" s="282">
        <v>271014798.60000002</v>
      </c>
      <c r="AM11" s="282">
        <v>57960.405227000003</v>
      </c>
      <c r="AN11" s="282">
        <v>3544960073.9499998</v>
      </c>
      <c r="AO11" s="282">
        <v>216878309.31</v>
      </c>
      <c r="AP11" s="282">
        <v>277335711.22000003</v>
      </c>
      <c r="AQ11" s="282">
        <v>57027.597661</v>
      </c>
      <c r="AR11" s="282">
        <v>3431481938.3899999</v>
      </c>
      <c r="AS11" s="282">
        <v>210130902.5</v>
      </c>
      <c r="AT11" s="282">
        <v>258611277.99000001</v>
      </c>
      <c r="AU11" s="282">
        <v>55267.853051999999</v>
      </c>
      <c r="AV11" s="282">
        <v>3239450876.3499999</v>
      </c>
      <c r="AW11" s="282">
        <v>199772407.75</v>
      </c>
      <c r="AX11" s="282">
        <v>183791272.03999999</v>
      </c>
      <c r="AY11" s="282">
        <v>54643.361331</v>
      </c>
      <c r="AZ11" s="282">
        <v>3211671662</v>
      </c>
      <c r="BA11" s="282">
        <v>200144675.44999999</v>
      </c>
      <c r="BB11" s="282">
        <v>175239410.34999999</v>
      </c>
      <c r="BC11" s="282">
        <v>53717.484998</v>
      </c>
      <c r="BD11" s="282">
        <v>3116109433.7199998</v>
      </c>
      <c r="BE11" s="282">
        <v>184858026.62</v>
      </c>
      <c r="BF11" s="282">
        <v>168954450.49000001</v>
      </c>
      <c r="BG11" s="281">
        <v>52815.760033999999</v>
      </c>
      <c r="BH11" s="281">
        <v>2894625980.8899999</v>
      </c>
      <c r="BI11" s="281">
        <v>167111841.00999999</v>
      </c>
      <c r="BJ11" s="281">
        <v>169192816.59999999</v>
      </c>
      <c r="BK11" s="281">
        <v>50645.248720000003</v>
      </c>
      <c r="BL11" s="281">
        <v>2715902914.7199998</v>
      </c>
      <c r="BM11" s="281">
        <v>155922069.22</v>
      </c>
      <c r="BN11" s="281">
        <v>136300867.50999999</v>
      </c>
      <c r="BO11" s="281">
        <v>46886.870890999999</v>
      </c>
      <c r="BP11" s="281">
        <v>2453581559.8200002</v>
      </c>
      <c r="BQ11" s="281">
        <v>126969381.31999999</v>
      </c>
      <c r="BR11" s="281">
        <v>126808464.87</v>
      </c>
    </row>
    <row r="12" spans="1:70" s="271" customFormat="1" ht="12.75" x14ac:dyDescent="0.25">
      <c r="B12" s="272" t="s">
        <v>13</v>
      </c>
      <c r="C12" s="273">
        <v>46777.457114999997</v>
      </c>
      <c r="D12" s="273">
        <v>1671679214.4100001</v>
      </c>
      <c r="E12" s="273">
        <v>128929236.76000001</v>
      </c>
      <c r="F12" s="273">
        <v>491764017.83999997</v>
      </c>
      <c r="G12" s="274">
        <v>41191.624823999999</v>
      </c>
      <c r="H12" s="274">
        <v>1501809933.6700001</v>
      </c>
      <c r="I12" s="274">
        <v>113081991.59</v>
      </c>
      <c r="J12" s="274">
        <v>422686218.5</v>
      </c>
      <c r="K12" s="275">
        <v>41418.218766999998</v>
      </c>
      <c r="L12" s="275">
        <v>1307622561.78</v>
      </c>
      <c r="M12" s="275">
        <v>124599681.04000001</v>
      </c>
      <c r="N12" s="275">
        <v>125052920.55</v>
      </c>
      <c r="O12" s="275">
        <v>40551.202087999998</v>
      </c>
      <c r="P12" s="275">
        <v>1289681223.8800001</v>
      </c>
      <c r="Q12" s="275">
        <v>102751862.78</v>
      </c>
      <c r="R12" s="275">
        <v>110681587.20999999</v>
      </c>
      <c r="S12" s="275">
        <v>39777.230199999998</v>
      </c>
      <c r="T12" s="275">
        <v>1261943449</v>
      </c>
      <c r="U12" s="275">
        <v>80306688.140000001</v>
      </c>
      <c r="V12" s="275">
        <v>107930120</v>
      </c>
      <c r="W12" s="275">
        <v>39145.490543156142</v>
      </c>
      <c r="X12" s="275">
        <v>1207199217.9899998</v>
      </c>
      <c r="Y12" s="275">
        <v>58401159.049999997</v>
      </c>
      <c r="Z12" s="275">
        <v>104457546.79000001</v>
      </c>
      <c r="AA12" s="275">
        <v>38553.898330999997</v>
      </c>
      <c r="AB12" s="275">
        <v>1188134750.27</v>
      </c>
      <c r="AC12" s="275">
        <v>46800098.880000003</v>
      </c>
      <c r="AD12" s="275">
        <v>92835209.700000003</v>
      </c>
      <c r="AE12" s="275">
        <v>38528.458983999997</v>
      </c>
      <c r="AF12" s="275">
        <v>1182165108.76</v>
      </c>
      <c r="AG12" s="275">
        <v>48957661.509999998</v>
      </c>
      <c r="AH12" s="275">
        <v>97026004.859999999</v>
      </c>
      <c r="AI12" s="275">
        <v>37364.473292000002</v>
      </c>
      <c r="AJ12" s="275">
        <v>1158721535.2</v>
      </c>
      <c r="AK12" s="275">
        <v>49256353.659999996</v>
      </c>
      <c r="AL12" s="275">
        <v>92601356.900000006</v>
      </c>
      <c r="AM12" s="275">
        <v>36681.614568999998</v>
      </c>
      <c r="AN12" s="275">
        <v>1107256123.71</v>
      </c>
      <c r="AO12" s="275">
        <v>53689503.799999997</v>
      </c>
      <c r="AP12" s="275">
        <v>84914182.950000003</v>
      </c>
      <c r="AQ12" s="275">
        <v>34838.402655999998</v>
      </c>
      <c r="AR12" s="275">
        <v>1064281713.52</v>
      </c>
      <c r="AS12" s="275">
        <v>50652474.460000001</v>
      </c>
      <c r="AT12" s="275">
        <v>77958050.269999996</v>
      </c>
      <c r="AU12" s="275">
        <v>34507.461370999998</v>
      </c>
      <c r="AV12" s="275">
        <v>1035764156.47</v>
      </c>
      <c r="AW12" s="275">
        <v>45963821.359999999</v>
      </c>
      <c r="AX12" s="275">
        <v>47084172.030000001</v>
      </c>
      <c r="AY12" s="275">
        <v>34329.628124000003</v>
      </c>
      <c r="AZ12" s="275">
        <v>1013639307.75</v>
      </c>
      <c r="BA12" s="275">
        <v>46261880.359999999</v>
      </c>
      <c r="BB12" s="275">
        <v>45674582.68</v>
      </c>
      <c r="BC12" s="275">
        <v>33661.728890999999</v>
      </c>
      <c r="BD12" s="275">
        <v>968532872.50999999</v>
      </c>
      <c r="BE12" s="275">
        <v>43224999.420000002</v>
      </c>
      <c r="BF12" s="275">
        <v>44309379.159999996</v>
      </c>
      <c r="BG12" s="364">
        <v>33005.476289999999</v>
      </c>
      <c r="BH12" s="364">
        <v>865998328.80999994</v>
      </c>
      <c r="BI12" s="364">
        <v>37142733.090000004</v>
      </c>
      <c r="BJ12" s="364">
        <v>47820514.229999997</v>
      </c>
      <c r="BK12" s="364">
        <v>31944.421459000001</v>
      </c>
      <c r="BL12" s="364">
        <v>793841891.71000004</v>
      </c>
      <c r="BM12" s="364">
        <v>30729423.27</v>
      </c>
      <c r="BN12" s="364">
        <v>39185971.240000002</v>
      </c>
      <c r="BO12" s="364">
        <v>29804.452638999999</v>
      </c>
      <c r="BP12" s="364">
        <v>719194557.23000002</v>
      </c>
      <c r="BQ12" s="364">
        <v>21919361.489999998</v>
      </c>
      <c r="BR12" s="364">
        <v>36021012.850000001</v>
      </c>
    </row>
    <row r="13" spans="1:70" s="271" customFormat="1" ht="12.75" x14ac:dyDescent="0.25">
      <c r="B13" s="272" t="s">
        <v>14</v>
      </c>
      <c r="C13" s="276" t="s">
        <v>201</v>
      </c>
      <c r="D13" s="276" t="s">
        <v>201</v>
      </c>
      <c r="E13" s="276" t="s">
        <v>201</v>
      </c>
      <c r="F13" s="276" t="s">
        <v>201</v>
      </c>
      <c r="G13" s="277" t="s">
        <v>201</v>
      </c>
      <c r="H13" s="277" t="s">
        <v>201</v>
      </c>
      <c r="I13" s="277" t="s">
        <v>201</v>
      </c>
      <c r="J13" s="277" t="s">
        <v>201</v>
      </c>
      <c r="K13" s="278" t="s">
        <v>201</v>
      </c>
      <c r="L13" s="278" t="s">
        <v>201</v>
      </c>
      <c r="M13" s="278" t="s">
        <v>201</v>
      </c>
      <c r="N13" s="278" t="s">
        <v>201</v>
      </c>
      <c r="O13" s="278" t="s">
        <v>201</v>
      </c>
      <c r="P13" s="278" t="s">
        <v>201</v>
      </c>
      <c r="Q13" s="278" t="s">
        <v>201</v>
      </c>
      <c r="R13" s="278" t="s">
        <v>201</v>
      </c>
      <c r="S13" s="278" t="s">
        <v>201</v>
      </c>
      <c r="T13" s="278" t="s">
        <v>201</v>
      </c>
      <c r="U13" s="278" t="s">
        <v>201</v>
      </c>
      <c r="V13" s="278" t="s">
        <v>201</v>
      </c>
      <c r="W13" s="278" t="s">
        <v>201</v>
      </c>
      <c r="X13" s="278" t="s">
        <v>201</v>
      </c>
      <c r="Y13" s="278" t="s">
        <v>201</v>
      </c>
      <c r="Z13" s="278" t="s">
        <v>201</v>
      </c>
      <c r="AA13" s="278" t="s">
        <v>201</v>
      </c>
      <c r="AB13" s="278" t="s">
        <v>201</v>
      </c>
      <c r="AC13" s="278" t="s">
        <v>201</v>
      </c>
      <c r="AD13" s="278" t="s">
        <v>201</v>
      </c>
      <c r="AE13" s="278" t="s">
        <v>201</v>
      </c>
      <c r="AF13" s="278" t="s">
        <v>201</v>
      </c>
      <c r="AG13" s="278" t="s">
        <v>201</v>
      </c>
      <c r="AH13" s="278" t="s">
        <v>201</v>
      </c>
      <c r="AI13" s="278" t="s">
        <v>201</v>
      </c>
      <c r="AJ13" s="278" t="s">
        <v>201</v>
      </c>
      <c r="AK13" s="278" t="s">
        <v>201</v>
      </c>
      <c r="AL13" s="278" t="s">
        <v>201</v>
      </c>
      <c r="AM13" s="278" t="s">
        <v>201</v>
      </c>
      <c r="AN13" s="278" t="s">
        <v>201</v>
      </c>
      <c r="AO13" s="278" t="s">
        <v>201</v>
      </c>
      <c r="AP13" s="278" t="s">
        <v>201</v>
      </c>
      <c r="AQ13" s="278" t="s">
        <v>201</v>
      </c>
      <c r="AR13" s="278" t="s">
        <v>201</v>
      </c>
      <c r="AS13" s="278" t="s">
        <v>201</v>
      </c>
      <c r="AT13" s="278" t="s">
        <v>201</v>
      </c>
      <c r="AU13" s="278" t="s">
        <v>201</v>
      </c>
      <c r="AV13" s="278" t="s">
        <v>201</v>
      </c>
      <c r="AW13" s="278" t="s">
        <v>201</v>
      </c>
      <c r="AX13" s="278" t="s">
        <v>201</v>
      </c>
      <c r="AY13" s="278" t="s">
        <v>201</v>
      </c>
      <c r="AZ13" s="278" t="s">
        <v>201</v>
      </c>
      <c r="BA13" s="278" t="s">
        <v>201</v>
      </c>
      <c r="BB13" s="278" t="s">
        <v>201</v>
      </c>
      <c r="BC13" s="278" t="s">
        <v>201</v>
      </c>
      <c r="BD13" s="278" t="s">
        <v>201</v>
      </c>
      <c r="BE13" s="278" t="s">
        <v>201</v>
      </c>
      <c r="BF13" s="278" t="s">
        <v>201</v>
      </c>
      <c r="BG13" s="278" t="s">
        <v>201</v>
      </c>
      <c r="BH13" s="278" t="s">
        <v>201</v>
      </c>
      <c r="BI13" s="278" t="s">
        <v>201</v>
      </c>
      <c r="BJ13" s="278" t="s">
        <v>201</v>
      </c>
      <c r="BK13" s="278" t="s">
        <v>201</v>
      </c>
      <c r="BL13" s="278" t="s">
        <v>201</v>
      </c>
      <c r="BM13" s="278" t="s">
        <v>201</v>
      </c>
      <c r="BN13" s="278" t="s">
        <v>201</v>
      </c>
      <c r="BO13" s="278" t="s">
        <v>201</v>
      </c>
      <c r="BP13" s="278" t="s">
        <v>201</v>
      </c>
      <c r="BQ13" s="278" t="s">
        <v>201</v>
      </c>
      <c r="BR13" s="278" t="s">
        <v>201</v>
      </c>
    </row>
    <row r="14" spans="1:70" s="271" customFormat="1" ht="12.75" x14ac:dyDescent="0.25">
      <c r="B14" s="272" t="s">
        <v>15</v>
      </c>
      <c r="C14" s="276" t="s">
        <v>201</v>
      </c>
      <c r="D14" s="276" t="s">
        <v>201</v>
      </c>
      <c r="E14" s="276" t="s">
        <v>201</v>
      </c>
      <c r="F14" s="276" t="s">
        <v>201</v>
      </c>
      <c r="G14" s="277" t="s">
        <v>201</v>
      </c>
      <c r="H14" s="277" t="s">
        <v>201</v>
      </c>
      <c r="I14" s="277" t="s">
        <v>201</v>
      </c>
      <c r="J14" s="277" t="s">
        <v>201</v>
      </c>
      <c r="K14" s="278" t="s">
        <v>201</v>
      </c>
      <c r="L14" s="278" t="s">
        <v>201</v>
      </c>
      <c r="M14" s="278" t="s">
        <v>201</v>
      </c>
      <c r="N14" s="278" t="s">
        <v>201</v>
      </c>
      <c r="O14" s="278" t="s">
        <v>201</v>
      </c>
      <c r="P14" s="278" t="s">
        <v>201</v>
      </c>
      <c r="Q14" s="278" t="s">
        <v>201</v>
      </c>
      <c r="R14" s="278" t="s">
        <v>201</v>
      </c>
      <c r="S14" s="278" t="s">
        <v>201</v>
      </c>
      <c r="T14" s="278" t="s">
        <v>201</v>
      </c>
      <c r="U14" s="278" t="s">
        <v>201</v>
      </c>
      <c r="V14" s="278" t="s">
        <v>201</v>
      </c>
      <c r="W14" s="278" t="s">
        <v>201</v>
      </c>
      <c r="X14" s="278" t="s">
        <v>201</v>
      </c>
      <c r="Y14" s="278" t="s">
        <v>201</v>
      </c>
      <c r="Z14" s="278" t="s">
        <v>201</v>
      </c>
      <c r="AA14" s="278" t="s">
        <v>201</v>
      </c>
      <c r="AB14" s="278" t="s">
        <v>201</v>
      </c>
      <c r="AC14" s="278" t="s">
        <v>201</v>
      </c>
      <c r="AD14" s="278" t="s">
        <v>201</v>
      </c>
      <c r="AE14" s="278" t="s">
        <v>201</v>
      </c>
      <c r="AF14" s="278" t="s">
        <v>201</v>
      </c>
      <c r="AG14" s="278" t="s">
        <v>201</v>
      </c>
      <c r="AH14" s="278" t="s">
        <v>201</v>
      </c>
      <c r="AI14" s="278" t="s">
        <v>201</v>
      </c>
      <c r="AJ14" s="278" t="s">
        <v>201</v>
      </c>
      <c r="AK14" s="278" t="s">
        <v>201</v>
      </c>
      <c r="AL14" s="278" t="s">
        <v>201</v>
      </c>
      <c r="AM14" s="278" t="s">
        <v>201</v>
      </c>
      <c r="AN14" s="278" t="s">
        <v>201</v>
      </c>
      <c r="AO14" s="278" t="s">
        <v>201</v>
      </c>
      <c r="AP14" s="278" t="s">
        <v>201</v>
      </c>
      <c r="AQ14" s="278" t="s">
        <v>201</v>
      </c>
      <c r="AR14" s="278" t="s">
        <v>201</v>
      </c>
      <c r="AS14" s="278" t="s">
        <v>201</v>
      </c>
      <c r="AT14" s="278" t="s">
        <v>201</v>
      </c>
      <c r="AU14" s="278" t="s">
        <v>201</v>
      </c>
      <c r="AV14" s="278" t="s">
        <v>201</v>
      </c>
      <c r="AW14" s="278" t="s">
        <v>201</v>
      </c>
      <c r="AX14" s="278" t="s">
        <v>201</v>
      </c>
      <c r="AY14" s="278" t="s">
        <v>201</v>
      </c>
      <c r="AZ14" s="278" t="s">
        <v>201</v>
      </c>
      <c r="BA14" s="278" t="s">
        <v>201</v>
      </c>
      <c r="BB14" s="278" t="s">
        <v>201</v>
      </c>
      <c r="BC14" s="278" t="s">
        <v>201</v>
      </c>
      <c r="BD14" s="278" t="s">
        <v>201</v>
      </c>
      <c r="BE14" s="278" t="s">
        <v>201</v>
      </c>
      <c r="BF14" s="278" t="s">
        <v>201</v>
      </c>
      <c r="BG14" s="278" t="s">
        <v>201</v>
      </c>
      <c r="BH14" s="278" t="s">
        <v>201</v>
      </c>
      <c r="BI14" s="278" t="s">
        <v>201</v>
      </c>
      <c r="BJ14" s="278" t="s">
        <v>201</v>
      </c>
      <c r="BK14" s="278" t="s">
        <v>201</v>
      </c>
      <c r="BL14" s="278" t="s">
        <v>201</v>
      </c>
      <c r="BM14" s="278" t="s">
        <v>201</v>
      </c>
      <c r="BN14" s="278" t="s">
        <v>201</v>
      </c>
      <c r="BO14" s="278" t="s">
        <v>201</v>
      </c>
      <c r="BP14" s="278" t="s">
        <v>201</v>
      </c>
      <c r="BQ14" s="278" t="s">
        <v>201</v>
      </c>
      <c r="BR14" s="278" t="s">
        <v>201</v>
      </c>
    </row>
    <row r="15" spans="1:70" s="271" customFormat="1" ht="12.75" x14ac:dyDescent="0.25">
      <c r="B15" s="272" t="s">
        <v>16</v>
      </c>
      <c r="C15" s="276" t="s">
        <v>201</v>
      </c>
      <c r="D15" s="276" t="s">
        <v>201</v>
      </c>
      <c r="E15" s="276" t="s">
        <v>201</v>
      </c>
      <c r="F15" s="276" t="s">
        <v>201</v>
      </c>
      <c r="G15" s="277" t="s">
        <v>201</v>
      </c>
      <c r="H15" s="277" t="s">
        <v>201</v>
      </c>
      <c r="I15" s="277" t="s">
        <v>201</v>
      </c>
      <c r="J15" s="277" t="s">
        <v>201</v>
      </c>
      <c r="K15" s="278" t="s">
        <v>201</v>
      </c>
      <c r="L15" s="278" t="s">
        <v>201</v>
      </c>
      <c r="M15" s="278" t="s">
        <v>201</v>
      </c>
      <c r="N15" s="278" t="s">
        <v>201</v>
      </c>
      <c r="O15" s="278" t="s">
        <v>201</v>
      </c>
      <c r="P15" s="278" t="s">
        <v>201</v>
      </c>
      <c r="Q15" s="278" t="s">
        <v>201</v>
      </c>
      <c r="R15" s="278" t="s">
        <v>201</v>
      </c>
      <c r="S15" s="278" t="s">
        <v>201</v>
      </c>
      <c r="T15" s="278" t="s">
        <v>201</v>
      </c>
      <c r="U15" s="278" t="s">
        <v>201</v>
      </c>
      <c r="V15" s="278" t="s">
        <v>201</v>
      </c>
      <c r="W15" s="278" t="s">
        <v>201</v>
      </c>
      <c r="X15" s="278" t="s">
        <v>201</v>
      </c>
      <c r="Y15" s="278" t="s">
        <v>201</v>
      </c>
      <c r="Z15" s="278" t="s">
        <v>201</v>
      </c>
      <c r="AA15" s="278" t="s">
        <v>201</v>
      </c>
      <c r="AB15" s="278" t="s">
        <v>201</v>
      </c>
      <c r="AC15" s="278" t="s">
        <v>201</v>
      </c>
      <c r="AD15" s="278" t="s">
        <v>201</v>
      </c>
      <c r="AE15" s="278" t="s">
        <v>201</v>
      </c>
      <c r="AF15" s="278" t="s">
        <v>201</v>
      </c>
      <c r="AG15" s="278" t="s">
        <v>201</v>
      </c>
      <c r="AH15" s="278" t="s">
        <v>201</v>
      </c>
      <c r="AI15" s="278" t="s">
        <v>201</v>
      </c>
      <c r="AJ15" s="278" t="s">
        <v>201</v>
      </c>
      <c r="AK15" s="278" t="s">
        <v>201</v>
      </c>
      <c r="AL15" s="278" t="s">
        <v>201</v>
      </c>
      <c r="AM15" s="278" t="s">
        <v>201</v>
      </c>
      <c r="AN15" s="278" t="s">
        <v>201</v>
      </c>
      <c r="AO15" s="278" t="s">
        <v>201</v>
      </c>
      <c r="AP15" s="278" t="s">
        <v>201</v>
      </c>
      <c r="AQ15" s="278" t="s">
        <v>201</v>
      </c>
      <c r="AR15" s="278" t="s">
        <v>201</v>
      </c>
      <c r="AS15" s="278" t="s">
        <v>201</v>
      </c>
      <c r="AT15" s="278" t="s">
        <v>201</v>
      </c>
      <c r="AU15" s="278" t="s">
        <v>201</v>
      </c>
      <c r="AV15" s="278" t="s">
        <v>201</v>
      </c>
      <c r="AW15" s="278" t="s">
        <v>201</v>
      </c>
      <c r="AX15" s="278" t="s">
        <v>201</v>
      </c>
      <c r="AY15" s="278" t="s">
        <v>201</v>
      </c>
      <c r="AZ15" s="278" t="s">
        <v>201</v>
      </c>
      <c r="BA15" s="278" t="s">
        <v>201</v>
      </c>
      <c r="BB15" s="278" t="s">
        <v>201</v>
      </c>
      <c r="BC15" s="278" t="s">
        <v>201</v>
      </c>
      <c r="BD15" s="278" t="s">
        <v>201</v>
      </c>
      <c r="BE15" s="278" t="s">
        <v>201</v>
      </c>
      <c r="BF15" s="278" t="s">
        <v>201</v>
      </c>
      <c r="BG15" s="278" t="s">
        <v>201</v>
      </c>
      <c r="BH15" s="278" t="s">
        <v>201</v>
      </c>
      <c r="BI15" s="278" t="s">
        <v>201</v>
      </c>
      <c r="BJ15" s="278" t="s">
        <v>201</v>
      </c>
      <c r="BK15" s="278" t="s">
        <v>201</v>
      </c>
      <c r="BL15" s="278" t="s">
        <v>201</v>
      </c>
      <c r="BM15" s="278" t="s">
        <v>201</v>
      </c>
      <c r="BN15" s="278" t="s">
        <v>201</v>
      </c>
      <c r="BO15" s="278" t="s">
        <v>201</v>
      </c>
      <c r="BP15" s="278" t="s">
        <v>201</v>
      </c>
      <c r="BQ15" s="278" t="s">
        <v>201</v>
      </c>
      <c r="BR15" s="278" t="s">
        <v>201</v>
      </c>
    </row>
    <row r="16" spans="1:70" s="271" customFormat="1" ht="12.75" x14ac:dyDescent="0.25">
      <c r="B16" s="272" t="s">
        <v>17</v>
      </c>
      <c r="C16" s="276" t="s">
        <v>201</v>
      </c>
      <c r="D16" s="276" t="s">
        <v>201</v>
      </c>
      <c r="E16" s="276" t="s">
        <v>201</v>
      </c>
      <c r="F16" s="276" t="s">
        <v>201</v>
      </c>
      <c r="G16" s="277" t="s">
        <v>201</v>
      </c>
      <c r="H16" s="277" t="s">
        <v>201</v>
      </c>
      <c r="I16" s="277" t="s">
        <v>201</v>
      </c>
      <c r="J16" s="277" t="s">
        <v>201</v>
      </c>
      <c r="K16" s="278" t="s">
        <v>201</v>
      </c>
      <c r="L16" s="278" t="s">
        <v>201</v>
      </c>
      <c r="M16" s="278" t="s">
        <v>201</v>
      </c>
      <c r="N16" s="278" t="s">
        <v>201</v>
      </c>
      <c r="O16" s="278" t="s">
        <v>201</v>
      </c>
      <c r="P16" s="278" t="s">
        <v>201</v>
      </c>
      <c r="Q16" s="278" t="s">
        <v>201</v>
      </c>
      <c r="R16" s="278" t="s">
        <v>201</v>
      </c>
      <c r="S16" s="278" t="s">
        <v>201</v>
      </c>
      <c r="T16" s="278" t="s">
        <v>201</v>
      </c>
      <c r="U16" s="278" t="s">
        <v>201</v>
      </c>
      <c r="V16" s="278" t="s">
        <v>201</v>
      </c>
      <c r="W16" s="278" t="s">
        <v>201</v>
      </c>
      <c r="X16" s="278" t="s">
        <v>201</v>
      </c>
      <c r="Y16" s="278" t="s">
        <v>201</v>
      </c>
      <c r="Z16" s="278" t="s">
        <v>201</v>
      </c>
      <c r="AA16" s="278" t="s">
        <v>201</v>
      </c>
      <c r="AB16" s="278" t="s">
        <v>201</v>
      </c>
      <c r="AC16" s="278" t="s">
        <v>201</v>
      </c>
      <c r="AD16" s="278" t="s">
        <v>201</v>
      </c>
      <c r="AE16" s="278" t="s">
        <v>201</v>
      </c>
      <c r="AF16" s="278" t="s">
        <v>201</v>
      </c>
      <c r="AG16" s="278" t="s">
        <v>201</v>
      </c>
      <c r="AH16" s="278" t="s">
        <v>201</v>
      </c>
      <c r="AI16" s="278" t="s">
        <v>201</v>
      </c>
      <c r="AJ16" s="278" t="s">
        <v>201</v>
      </c>
      <c r="AK16" s="278" t="s">
        <v>201</v>
      </c>
      <c r="AL16" s="278" t="s">
        <v>201</v>
      </c>
      <c r="AM16" s="278" t="s">
        <v>201</v>
      </c>
      <c r="AN16" s="278" t="s">
        <v>201</v>
      </c>
      <c r="AO16" s="278" t="s">
        <v>201</v>
      </c>
      <c r="AP16" s="278" t="s">
        <v>201</v>
      </c>
      <c r="AQ16" s="278" t="s">
        <v>201</v>
      </c>
      <c r="AR16" s="278" t="s">
        <v>201</v>
      </c>
      <c r="AS16" s="278" t="s">
        <v>201</v>
      </c>
      <c r="AT16" s="278" t="s">
        <v>201</v>
      </c>
      <c r="AU16" s="278" t="s">
        <v>201</v>
      </c>
      <c r="AV16" s="278" t="s">
        <v>201</v>
      </c>
      <c r="AW16" s="278" t="s">
        <v>201</v>
      </c>
      <c r="AX16" s="278" t="s">
        <v>201</v>
      </c>
      <c r="AY16" s="278" t="s">
        <v>201</v>
      </c>
      <c r="AZ16" s="278" t="s">
        <v>201</v>
      </c>
      <c r="BA16" s="278" t="s">
        <v>201</v>
      </c>
      <c r="BB16" s="278" t="s">
        <v>201</v>
      </c>
      <c r="BC16" s="278" t="s">
        <v>201</v>
      </c>
      <c r="BD16" s="278" t="s">
        <v>201</v>
      </c>
      <c r="BE16" s="278" t="s">
        <v>201</v>
      </c>
      <c r="BF16" s="278" t="s">
        <v>201</v>
      </c>
      <c r="BG16" s="278" t="s">
        <v>201</v>
      </c>
      <c r="BH16" s="278" t="s">
        <v>201</v>
      </c>
      <c r="BI16" s="278" t="s">
        <v>201</v>
      </c>
      <c r="BJ16" s="278" t="s">
        <v>201</v>
      </c>
      <c r="BK16" s="278" t="s">
        <v>201</v>
      </c>
      <c r="BL16" s="278" t="s">
        <v>201</v>
      </c>
      <c r="BM16" s="278" t="s">
        <v>201</v>
      </c>
      <c r="BN16" s="278" t="s">
        <v>201</v>
      </c>
      <c r="BO16" s="278" t="s">
        <v>201</v>
      </c>
      <c r="BP16" s="278" t="s">
        <v>201</v>
      </c>
      <c r="BQ16" s="278" t="s">
        <v>201</v>
      </c>
      <c r="BR16" s="278" t="s">
        <v>201</v>
      </c>
    </row>
    <row r="17" spans="1:70" s="279" customFormat="1" ht="12.75" x14ac:dyDescent="0.25">
      <c r="A17" s="283"/>
      <c r="B17" s="280" t="s">
        <v>18</v>
      </c>
      <c r="C17" s="281">
        <v>44718.079949999999</v>
      </c>
      <c r="D17" s="281">
        <v>3610504810.2399998</v>
      </c>
      <c r="E17" s="281">
        <v>242843558.33000001</v>
      </c>
      <c r="F17" s="281">
        <v>795883190.03999996</v>
      </c>
      <c r="G17" s="281">
        <v>41081.258283000003</v>
      </c>
      <c r="H17" s="281">
        <v>3317254133.9400001</v>
      </c>
      <c r="I17" s="281">
        <v>210679130.49000001</v>
      </c>
      <c r="J17" s="281">
        <v>697771953.52999997</v>
      </c>
      <c r="K17" s="282">
        <v>41419.040923</v>
      </c>
      <c r="L17" s="282">
        <v>2808539721.9499998</v>
      </c>
      <c r="M17" s="282">
        <v>196435426.11000001</v>
      </c>
      <c r="N17" s="282">
        <v>212566389.16</v>
      </c>
      <c r="O17" s="282">
        <v>40306.986303999998</v>
      </c>
      <c r="P17" s="282">
        <v>2681984099.3699999</v>
      </c>
      <c r="Q17" s="282">
        <v>155771623.28</v>
      </c>
      <c r="R17" s="282">
        <v>179905448.43000001</v>
      </c>
      <c r="S17" s="282">
        <v>39518.993399999999</v>
      </c>
      <c r="T17" s="282">
        <v>2603184341</v>
      </c>
      <c r="U17" s="282">
        <v>121562830.09999999</v>
      </c>
      <c r="V17" s="282">
        <v>174155324</v>
      </c>
      <c r="W17" s="282">
        <v>38874.11768398156</v>
      </c>
      <c r="X17" s="282">
        <v>2508876420.4500003</v>
      </c>
      <c r="Y17" s="282">
        <v>90797682.659999996</v>
      </c>
      <c r="Z17" s="282">
        <v>167054296.02000001</v>
      </c>
      <c r="AA17" s="282">
        <v>38287.800091999998</v>
      </c>
      <c r="AB17" s="282">
        <v>2470269733.3600001</v>
      </c>
      <c r="AC17" s="282">
        <v>74605873.129999995</v>
      </c>
      <c r="AD17" s="282">
        <v>148156882.74000001</v>
      </c>
      <c r="AE17" s="282">
        <v>38271.403909000001</v>
      </c>
      <c r="AF17" s="282">
        <v>2465904006.4699998</v>
      </c>
      <c r="AG17" s="282">
        <v>77512147.379999995</v>
      </c>
      <c r="AH17" s="282">
        <v>153270247.84999999</v>
      </c>
      <c r="AI17" s="282">
        <v>37123.156529</v>
      </c>
      <c r="AJ17" s="282">
        <v>2411233610.8699999</v>
      </c>
      <c r="AK17" s="282">
        <v>77051509.900000006</v>
      </c>
      <c r="AL17" s="282">
        <v>145862285.88</v>
      </c>
      <c r="AM17" s="282">
        <v>36453.932477000002</v>
      </c>
      <c r="AN17" s="282">
        <v>2330820721.04</v>
      </c>
      <c r="AO17" s="282">
        <v>80579477.260000005</v>
      </c>
      <c r="AP17" s="282">
        <v>136149123.12</v>
      </c>
      <c r="AQ17" s="282">
        <v>35233.851921000001</v>
      </c>
      <c r="AR17" s="282">
        <v>2261221243.0500002</v>
      </c>
      <c r="AS17" s="282">
        <v>76916959.239999995</v>
      </c>
      <c r="AT17" s="282">
        <v>126080578.64</v>
      </c>
      <c r="AU17" s="282">
        <v>34764.675031999999</v>
      </c>
      <c r="AV17" s="282">
        <v>2195428978.5100002</v>
      </c>
      <c r="AW17" s="282">
        <v>69177744.849999994</v>
      </c>
      <c r="AX17" s="282">
        <v>90940738.920000002</v>
      </c>
      <c r="AY17" s="282">
        <v>34581.451631999997</v>
      </c>
      <c r="AZ17" s="282">
        <v>2155396946.23</v>
      </c>
      <c r="BA17" s="282">
        <v>68820685.010000005</v>
      </c>
      <c r="BB17" s="282">
        <v>87761176.599999994</v>
      </c>
      <c r="BC17" s="282">
        <v>33898.850774999999</v>
      </c>
      <c r="BD17" s="282">
        <v>2067084707.5699999</v>
      </c>
      <c r="BE17" s="282">
        <v>66239692.07</v>
      </c>
      <c r="BF17" s="282">
        <v>85762066.989999995</v>
      </c>
      <c r="BG17" s="281">
        <v>33219.080190000001</v>
      </c>
      <c r="BH17" s="281">
        <v>1883791536.49</v>
      </c>
      <c r="BI17" s="281">
        <v>59047003.539999999</v>
      </c>
      <c r="BJ17" s="281">
        <v>92178316.280000001</v>
      </c>
      <c r="BK17" s="281">
        <v>32263.077396000001</v>
      </c>
      <c r="BL17" s="281">
        <v>1745077130.8699999</v>
      </c>
      <c r="BM17" s="281">
        <v>50203885.600000001</v>
      </c>
      <c r="BN17" s="281">
        <v>77353844.439999998</v>
      </c>
      <c r="BO17" s="281">
        <v>30455.000375</v>
      </c>
      <c r="BP17" s="281">
        <v>1616153275.8499999</v>
      </c>
      <c r="BQ17" s="281">
        <v>38330215.369999997</v>
      </c>
      <c r="BR17" s="281">
        <v>72127547.099999994</v>
      </c>
    </row>
    <row r="18" spans="1:70" s="279" customFormat="1" ht="12.75" x14ac:dyDescent="0.25">
      <c r="A18" s="283"/>
      <c r="B18" s="280" t="s">
        <v>22</v>
      </c>
      <c r="C18" s="281">
        <v>47626.932581000001</v>
      </c>
      <c r="D18" s="281">
        <v>2068810147.1800001</v>
      </c>
      <c r="E18" s="281">
        <v>91049652.180000007</v>
      </c>
      <c r="F18" s="281">
        <v>171013977.47999999</v>
      </c>
      <c r="G18" s="281">
        <v>45885.47006</v>
      </c>
      <c r="H18" s="281">
        <v>1836654872.0599999</v>
      </c>
      <c r="I18" s="281">
        <v>73053996.379999995</v>
      </c>
      <c r="J18" s="281">
        <v>119385165.39</v>
      </c>
      <c r="K18" s="282">
        <v>45795.549867000002</v>
      </c>
      <c r="L18" s="282">
        <v>1684976655.4000001</v>
      </c>
      <c r="M18" s="282">
        <v>42377022.009999998</v>
      </c>
      <c r="N18" s="282">
        <v>50324325.859999999</v>
      </c>
      <c r="O18" s="282">
        <v>45090.104802000002</v>
      </c>
      <c r="P18" s="282">
        <v>1600704330.4100001</v>
      </c>
      <c r="Q18" s="282">
        <v>33895703.100000001</v>
      </c>
      <c r="R18" s="282">
        <v>36929810.119999997</v>
      </c>
      <c r="S18" s="282">
        <v>44249.275900000001</v>
      </c>
      <c r="T18" s="282">
        <v>1525289002</v>
      </c>
      <c r="U18" s="282">
        <v>32412273.77</v>
      </c>
      <c r="V18" s="282">
        <v>35225916</v>
      </c>
      <c r="W18" s="282">
        <v>43417.025879150387</v>
      </c>
      <c r="X18" s="282">
        <v>1443876433.4099998</v>
      </c>
      <c r="Y18" s="282">
        <v>25707079.940000001</v>
      </c>
      <c r="Z18" s="282">
        <v>33786663.010000005</v>
      </c>
      <c r="AA18" s="282">
        <v>42610.449532999999</v>
      </c>
      <c r="AB18" s="282">
        <v>1409863169.73</v>
      </c>
      <c r="AC18" s="282">
        <v>20634327.129999999</v>
      </c>
      <c r="AD18" s="282">
        <v>30920245.449999999</v>
      </c>
      <c r="AE18" s="282">
        <v>42456.163355999997</v>
      </c>
      <c r="AF18" s="282">
        <v>1426487640.7</v>
      </c>
      <c r="AG18" s="282">
        <v>20861986.300000001</v>
      </c>
      <c r="AH18" s="282">
        <v>32753708.359999999</v>
      </c>
      <c r="AI18" s="282">
        <v>40926.853238999996</v>
      </c>
      <c r="AJ18" s="282">
        <v>1381866570.28</v>
      </c>
      <c r="AK18" s="282">
        <v>21792826.289999999</v>
      </c>
      <c r="AL18" s="282">
        <v>31110211.82</v>
      </c>
      <c r="AM18" s="282">
        <v>39988.152153000003</v>
      </c>
      <c r="AN18" s="282">
        <v>1339303235.48</v>
      </c>
      <c r="AO18" s="282">
        <v>22351261.32</v>
      </c>
      <c r="AP18" s="282">
        <v>30312376.940000001</v>
      </c>
      <c r="AQ18" s="282">
        <v>39145.876529000001</v>
      </c>
      <c r="AR18" s="282">
        <v>1302757173.54</v>
      </c>
      <c r="AS18" s="282">
        <v>22006136.390000001</v>
      </c>
      <c r="AT18" s="282">
        <v>28020789.829999998</v>
      </c>
      <c r="AU18" s="282">
        <v>38727.914868</v>
      </c>
      <c r="AV18" s="282">
        <v>1281396389.0599999</v>
      </c>
      <c r="AW18" s="282">
        <v>20826341.379999999</v>
      </c>
      <c r="AX18" s="282">
        <v>25810703.440000001</v>
      </c>
      <c r="AY18" s="282">
        <v>38396.869253999997</v>
      </c>
      <c r="AZ18" s="282">
        <v>1256921634.25</v>
      </c>
      <c r="BA18" s="282">
        <v>23031169.739999998</v>
      </c>
      <c r="BB18" s="282">
        <v>24854815.239999998</v>
      </c>
      <c r="BC18" s="282">
        <v>37610.784</v>
      </c>
      <c r="BD18" s="282">
        <v>1186125228.4000001</v>
      </c>
      <c r="BE18" s="282">
        <v>21665244.739999998</v>
      </c>
      <c r="BF18" s="282">
        <v>24053049.640000001</v>
      </c>
      <c r="BG18" s="281">
        <v>36781.977327000001</v>
      </c>
      <c r="BH18" s="281">
        <v>1081439187.0799999</v>
      </c>
      <c r="BI18" s="281">
        <v>24344300.559999999</v>
      </c>
      <c r="BJ18" s="281">
        <v>23158222.489999998</v>
      </c>
      <c r="BK18" s="281">
        <v>35568.920510999997</v>
      </c>
      <c r="BL18" s="281">
        <v>1015716621.74</v>
      </c>
      <c r="BM18" s="281">
        <v>22344959.27</v>
      </c>
      <c r="BN18" s="281">
        <v>22013425.25</v>
      </c>
      <c r="BO18" s="281">
        <v>33589.160040000002</v>
      </c>
      <c r="BP18" s="281">
        <v>937842478.21000004</v>
      </c>
      <c r="BQ18" s="281">
        <v>17851847.91</v>
      </c>
      <c r="BR18" s="281">
        <v>21053096.780000001</v>
      </c>
    </row>
    <row r="19" spans="1:70" s="271" customFormat="1" ht="12.75" x14ac:dyDescent="0.25">
      <c r="B19" s="272" t="s">
        <v>23</v>
      </c>
      <c r="C19" s="273">
        <v>59523.575556999996</v>
      </c>
      <c r="D19" s="273">
        <v>887612044.21000004</v>
      </c>
      <c r="E19" s="273">
        <v>49830499.32</v>
      </c>
      <c r="F19" s="273">
        <v>82001238.530000001</v>
      </c>
      <c r="G19" s="274">
        <v>56844.074225999997</v>
      </c>
      <c r="H19" s="274">
        <v>865740911.01999998</v>
      </c>
      <c r="I19" s="274">
        <v>39094579.289999999</v>
      </c>
      <c r="J19" s="274">
        <v>65307633.450000003</v>
      </c>
      <c r="K19" s="275">
        <v>56710.154665000002</v>
      </c>
      <c r="L19" s="275">
        <v>846498446.38</v>
      </c>
      <c r="M19" s="275">
        <v>30332417.32</v>
      </c>
      <c r="N19" s="275">
        <v>29896527.489999998</v>
      </c>
      <c r="O19" s="275">
        <v>55163.001895000001</v>
      </c>
      <c r="P19" s="275">
        <v>801231741.24000001</v>
      </c>
      <c r="Q19" s="275">
        <v>25392806.300000001</v>
      </c>
      <c r="R19" s="275">
        <v>28366340.18</v>
      </c>
      <c r="S19" s="275">
        <v>53719.075599999996</v>
      </c>
      <c r="T19" s="275">
        <v>762533367</v>
      </c>
      <c r="U19" s="275">
        <v>22389470.199999999</v>
      </c>
      <c r="V19" s="275">
        <v>27158065</v>
      </c>
      <c r="W19" s="275">
        <v>52732.251534151263</v>
      </c>
      <c r="X19" s="275">
        <v>739172272.88999999</v>
      </c>
      <c r="Y19" s="275">
        <v>18846198.109999999</v>
      </c>
      <c r="Z19" s="275">
        <v>25843883.48</v>
      </c>
      <c r="AA19" s="275">
        <v>51851.810682000003</v>
      </c>
      <c r="AB19" s="275">
        <v>722369980.24000001</v>
      </c>
      <c r="AC19" s="275">
        <v>18633406.289999999</v>
      </c>
      <c r="AD19" s="275">
        <v>24256193.27</v>
      </c>
      <c r="AE19" s="275">
        <v>51737.695096000003</v>
      </c>
      <c r="AF19" s="275">
        <v>710072054.89999998</v>
      </c>
      <c r="AG19" s="275">
        <v>20183035.82</v>
      </c>
      <c r="AH19" s="275">
        <v>24430970.09</v>
      </c>
      <c r="AI19" s="275">
        <v>50096.217381000002</v>
      </c>
      <c r="AJ19" s="275">
        <v>686899098.90999997</v>
      </c>
      <c r="AK19" s="275">
        <v>20182601.920000002</v>
      </c>
      <c r="AL19" s="275">
        <v>23288315.940000001</v>
      </c>
      <c r="AM19" s="275">
        <v>49237.599148000001</v>
      </c>
      <c r="AN19" s="275">
        <v>660498079.48000002</v>
      </c>
      <c r="AO19" s="275">
        <v>21290344.379999999</v>
      </c>
      <c r="AP19" s="275">
        <v>22675515.629999999</v>
      </c>
      <c r="AQ19" s="275">
        <v>48435.451364</v>
      </c>
      <c r="AR19" s="275">
        <v>638551329.61000001</v>
      </c>
      <c r="AS19" s="275">
        <v>21656818.859999999</v>
      </c>
      <c r="AT19" s="275">
        <v>21410435.559999999</v>
      </c>
      <c r="AU19" s="275">
        <v>48143.033862999997</v>
      </c>
      <c r="AV19" s="275">
        <v>620599451.70000005</v>
      </c>
      <c r="AW19" s="275">
        <v>21431264.199999999</v>
      </c>
      <c r="AX19" s="275">
        <v>17106588.649999999</v>
      </c>
      <c r="AY19" s="275">
        <v>48049.460435000001</v>
      </c>
      <c r="AZ19" s="275">
        <v>609567031.63999999</v>
      </c>
      <c r="BA19" s="275">
        <v>22107559.460000001</v>
      </c>
      <c r="BB19" s="275">
        <v>16819917.75</v>
      </c>
      <c r="BC19" s="275">
        <v>47309.700111999999</v>
      </c>
      <c r="BD19" s="275">
        <v>581133032.20000005</v>
      </c>
      <c r="BE19" s="275">
        <v>20919569.789999999</v>
      </c>
      <c r="BF19" s="275">
        <v>16289389</v>
      </c>
      <c r="BG19" s="364">
        <v>46576.765798</v>
      </c>
      <c r="BH19" s="364">
        <v>542008188.78999996</v>
      </c>
      <c r="BI19" s="364">
        <v>21235215.739999998</v>
      </c>
      <c r="BJ19" s="364">
        <v>16341468.289999999</v>
      </c>
      <c r="BK19" s="364">
        <v>45275.185969999999</v>
      </c>
      <c r="BL19" s="364">
        <v>514052141.45999998</v>
      </c>
      <c r="BM19" s="364">
        <v>18392386.399999999</v>
      </c>
      <c r="BN19" s="364">
        <v>17433099.5</v>
      </c>
      <c r="BO19" s="364">
        <v>42853.955720999998</v>
      </c>
      <c r="BP19" s="364">
        <v>477711608.55000001</v>
      </c>
      <c r="BQ19" s="364">
        <v>17380315.829999998</v>
      </c>
      <c r="BR19" s="364">
        <v>16225389.039999999</v>
      </c>
    </row>
    <row r="20" spans="1:70" s="271" customFormat="1" ht="12.75" x14ac:dyDescent="0.25">
      <c r="B20" s="272" t="s">
        <v>24</v>
      </c>
      <c r="C20" s="273">
        <v>78896.298615000007</v>
      </c>
      <c r="D20" s="273">
        <v>1091755736.3499999</v>
      </c>
      <c r="E20" s="273">
        <v>20605511.100000001</v>
      </c>
      <c r="F20" s="273">
        <v>80496395.5</v>
      </c>
      <c r="G20" s="274">
        <v>75529.646093000003</v>
      </c>
      <c r="H20" s="274">
        <v>978278307.09000003</v>
      </c>
      <c r="I20" s="274">
        <v>19537260.5</v>
      </c>
      <c r="J20" s="274">
        <v>60818294.229999997</v>
      </c>
      <c r="K20" s="275">
        <v>75929.786198999995</v>
      </c>
      <c r="L20" s="275">
        <v>885746706.00999999</v>
      </c>
      <c r="M20" s="275">
        <v>4639413.05</v>
      </c>
      <c r="N20" s="275">
        <v>17175058.379999999</v>
      </c>
      <c r="O20" s="275">
        <v>74560.539063000004</v>
      </c>
      <c r="P20" s="275">
        <v>816702621.10000002</v>
      </c>
      <c r="Q20" s="275">
        <v>2470976.85</v>
      </c>
      <c r="R20" s="275">
        <v>12560213.57</v>
      </c>
      <c r="S20" s="275">
        <v>73061.756699999998</v>
      </c>
      <c r="T20" s="275">
        <v>762738746</v>
      </c>
      <c r="U20" s="275">
        <v>2102343.84</v>
      </c>
      <c r="V20" s="275">
        <v>11541117</v>
      </c>
      <c r="W20" s="275">
        <v>71928.190425503446</v>
      </c>
      <c r="X20" s="275">
        <v>723495355.34000003</v>
      </c>
      <c r="Y20" s="275">
        <v>1602495.66</v>
      </c>
      <c r="Z20" s="275">
        <v>11277700.550000001</v>
      </c>
      <c r="AA20" s="275">
        <v>70337.119558999999</v>
      </c>
      <c r="AB20" s="275">
        <v>695846170.88</v>
      </c>
      <c r="AC20" s="275">
        <v>1629466.85</v>
      </c>
      <c r="AD20" s="275">
        <v>9054818.9900000002</v>
      </c>
      <c r="AE20" s="275">
        <v>69881.646345000001</v>
      </c>
      <c r="AF20" s="275">
        <v>687774258.96000004</v>
      </c>
      <c r="AG20" s="275">
        <v>2139844.9500000002</v>
      </c>
      <c r="AH20" s="275">
        <v>10057012.439999999</v>
      </c>
      <c r="AI20" s="275">
        <v>67554.278456</v>
      </c>
      <c r="AJ20" s="275">
        <v>652768800.51999998</v>
      </c>
      <c r="AK20" s="275">
        <v>2145161.86</v>
      </c>
      <c r="AL20" s="275">
        <v>9417198.1799999997</v>
      </c>
      <c r="AM20" s="275">
        <v>66268.941395000002</v>
      </c>
      <c r="AN20" s="275">
        <v>612942242.07000005</v>
      </c>
      <c r="AO20" s="275">
        <v>2182680.3199999998</v>
      </c>
      <c r="AP20" s="275">
        <v>8503864.0899999999</v>
      </c>
      <c r="AQ20" s="275">
        <v>64477.788929000002</v>
      </c>
      <c r="AR20" s="275">
        <v>582629812.77999997</v>
      </c>
      <c r="AS20" s="275">
        <v>2163554.9300000002</v>
      </c>
      <c r="AT20" s="275">
        <v>7279355.9800000004</v>
      </c>
      <c r="AU20" s="275">
        <v>62373.417307999996</v>
      </c>
      <c r="AV20" s="275">
        <v>546030172.22000003</v>
      </c>
      <c r="AW20" s="275">
        <v>1844884.19</v>
      </c>
      <c r="AX20" s="275">
        <v>5157846.32</v>
      </c>
      <c r="AY20" s="275">
        <v>61821.461538000003</v>
      </c>
      <c r="AZ20" s="275">
        <v>527472177.74000001</v>
      </c>
      <c r="BA20" s="275">
        <v>1967179.23</v>
      </c>
      <c r="BB20" s="275">
        <v>4954890.68</v>
      </c>
      <c r="BC20" s="275">
        <v>60644.749278000003</v>
      </c>
      <c r="BD20" s="275">
        <v>492821765.20999998</v>
      </c>
      <c r="BE20" s="275">
        <v>1760772.02</v>
      </c>
      <c r="BF20" s="275">
        <v>4631331</v>
      </c>
      <c r="BG20" s="364">
        <v>59413.336172000003</v>
      </c>
      <c r="BH20" s="364">
        <v>453161704.55000001</v>
      </c>
      <c r="BI20" s="364">
        <v>4645051.32</v>
      </c>
      <c r="BJ20" s="364">
        <v>4646201.82</v>
      </c>
      <c r="BK20" s="364">
        <v>58136.833154</v>
      </c>
      <c r="BL20" s="364">
        <v>425612726.61000001</v>
      </c>
      <c r="BM20" s="364">
        <v>4168856.63</v>
      </c>
      <c r="BN20" s="364">
        <v>4223216.37</v>
      </c>
      <c r="BO20" s="364">
        <v>56475.488076000001</v>
      </c>
      <c r="BP20" s="364">
        <v>408203558.58999997</v>
      </c>
      <c r="BQ20" s="364">
        <v>3631921.32</v>
      </c>
      <c r="BR20" s="364">
        <v>4210569.95</v>
      </c>
    </row>
    <row r="21" spans="1:70" s="271" customFormat="1" ht="12.75" x14ac:dyDescent="0.25">
      <c r="B21" s="272" t="s">
        <v>25</v>
      </c>
      <c r="C21" s="273">
        <v>59507.552427000002</v>
      </c>
      <c r="D21" s="273">
        <v>825763770.89999998</v>
      </c>
      <c r="E21" s="273">
        <v>47123765.530000001</v>
      </c>
      <c r="F21" s="273">
        <v>92418994.170000002</v>
      </c>
      <c r="G21" s="274">
        <v>57732.403424999997</v>
      </c>
      <c r="H21" s="274">
        <v>793721913.54999995</v>
      </c>
      <c r="I21" s="274">
        <v>34144444.460000001</v>
      </c>
      <c r="J21" s="274">
        <v>69983543.780000001</v>
      </c>
      <c r="K21" s="275">
        <v>58402.358073000003</v>
      </c>
      <c r="L21" s="275">
        <v>749925472.79999995</v>
      </c>
      <c r="M21" s="275">
        <v>25259046.260000002</v>
      </c>
      <c r="N21" s="275">
        <v>35474741.789999999</v>
      </c>
      <c r="O21" s="275">
        <v>57775.977132</v>
      </c>
      <c r="P21" s="275">
        <v>703915949.88</v>
      </c>
      <c r="Q21" s="275">
        <v>16794396.879999999</v>
      </c>
      <c r="R21" s="275">
        <v>29993888</v>
      </c>
      <c r="S21" s="275">
        <v>56991.750200000002</v>
      </c>
      <c r="T21" s="275">
        <v>671218509</v>
      </c>
      <c r="U21" s="275">
        <v>12719385.970000001</v>
      </c>
      <c r="V21" s="275">
        <v>29151905</v>
      </c>
      <c r="W21" s="275">
        <v>56207.850798846557</v>
      </c>
      <c r="X21" s="275">
        <v>642776279.21999991</v>
      </c>
      <c r="Y21" s="275">
        <v>9136209.1900000013</v>
      </c>
      <c r="Z21" s="275">
        <v>30357088.710000001</v>
      </c>
      <c r="AA21" s="275">
        <v>55208.114995000004</v>
      </c>
      <c r="AB21" s="275">
        <v>639670365.66999996</v>
      </c>
      <c r="AC21" s="275">
        <v>7054767.1600000001</v>
      </c>
      <c r="AD21" s="275">
        <v>20764829.690000001</v>
      </c>
      <c r="AE21" s="275">
        <v>55015.199907000002</v>
      </c>
      <c r="AF21" s="275">
        <v>636653261.72000003</v>
      </c>
      <c r="AG21" s="275">
        <v>7626654.3099999996</v>
      </c>
      <c r="AH21" s="275">
        <v>26410230.789999999</v>
      </c>
      <c r="AI21" s="275">
        <v>53264.188187</v>
      </c>
      <c r="AJ21" s="275">
        <v>622223568.39999998</v>
      </c>
      <c r="AK21" s="275">
        <v>7104091.3600000003</v>
      </c>
      <c r="AL21" s="275">
        <v>24908009.219999999</v>
      </c>
      <c r="AM21" s="275">
        <v>52296.636104999998</v>
      </c>
      <c r="AN21" s="275">
        <v>606807633.65999997</v>
      </c>
      <c r="AO21" s="275">
        <v>7790954.0099999998</v>
      </c>
      <c r="AP21" s="275">
        <v>20731961.129999999</v>
      </c>
      <c r="AQ21" s="275">
        <v>51544.422300999999</v>
      </c>
      <c r="AR21" s="275">
        <v>595690567.54999995</v>
      </c>
      <c r="AS21" s="275">
        <v>7872779.6900000004</v>
      </c>
      <c r="AT21" s="275">
        <v>18155919.460000001</v>
      </c>
      <c r="AU21" s="275">
        <v>51290.767092000002</v>
      </c>
      <c r="AV21" s="275">
        <v>583038591.91999996</v>
      </c>
      <c r="AW21" s="275">
        <v>7447596.0599999996</v>
      </c>
      <c r="AX21" s="275">
        <v>16848152.25</v>
      </c>
      <c r="AY21" s="275">
        <v>51092.184334999998</v>
      </c>
      <c r="AZ21" s="275">
        <v>576431410.25999999</v>
      </c>
      <c r="BA21" s="275">
        <v>7302068.2300000004</v>
      </c>
      <c r="BB21" s="275">
        <v>15266198.49</v>
      </c>
      <c r="BC21" s="275">
        <v>50260.702540999999</v>
      </c>
      <c r="BD21" s="275">
        <v>553079516.91999996</v>
      </c>
      <c r="BE21" s="275">
        <v>7579611.1600000001</v>
      </c>
      <c r="BF21" s="275">
        <v>14493636.380000001</v>
      </c>
      <c r="BG21" s="364">
        <v>49614.890321999999</v>
      </c>
      <c r="BH21" s="364">
        <v>499865226.48000002</v>
      </c>
      <c r="BI21" s="364">
        <v>10182271.16</v>
      </c>
      <c r="BJ21" s="364">
        <v>15222011.970000001</v>
      </c>
      <c r="BK21" s="364">
        <v>47807.587425999998</v>
      </c>
      <c r="BL21" s="364">
        <v>499306867.35000002</v>
      </c>
      <c r="BM21" s="364">
        <v>9721254.4199999999</v>
      </c>
      <c r="BN21" s="364">
        <v>13115263.85</v>
      </c>
      <c r="BO21" s="364">
        <v>43292.226338</v>
      </c>
      <c r="BP21" s="364">
        <v>424747380.81</v>
      </c>
      <c r="BQ21" s="364">
        <v>6994148.6699999999</v>
      </c>
      <c r="BR21" s="364">
        <v>12267923.76</v>
      </c>
    </row>
    <row r="22" spans="1:70" s="271" customFormat="1" ht="12.75" x14ac:dyDescent="0.25">
      <c r="B22" s="272" t="s">
        <v>26</v>
      </c>
      <c r="C22" s="273">
        <v>75807.616796000002</v>
      </c>
      <c r="D22" s="273">
        <v>1292053130.26</v>
      </c>
      <c r="E22" s="273">
        <v>25071720.710000001</v>
      </c>
      <c r="F22" s="273">
        <v>117710060.81</v>
      </c>
      <c r="G22" s="274">
        <v>72871.095014999999</v>
      </c>
      <c r="H22" s="274">
        <v>1244920354.6800001</v>
      </c>
      <c r="I22" s="274">
        <v>16161825.699999999</v>
      </c>
      <c r="J22" s="274">
        <v>83324142.400000006</v>
      </c>
      <c r="K22" s="275">
        <v>73240.959778999997</v>
      </c>
      <c r="L22" s="275">
        <v>1170092592.8199999</v>
      </c>
      <c r="M22" s="275">
        <v>8517637.7599999998</v>
      </c>
      <c r="N22" s="275">
        <v>36498512.159999996</v>
      </c>
      <c r="O22" s="275">
        <v>72242.461614</v>
      </c>
      <c r="P22" s="275">
        <v>1099745223.97</v>
      </c>
      <c r="Q22" s="275">
        <v>6147912.5999999996</v>
      </c>
      <c r="R22" s="275">
        <v>33073180.600000001</v>
      </c>
      <c r="S22" s="275">
        <v>71233.949500000002</v>
      </c>
      <c r="T22" s="275">
        <v>1042111637</v>
      </c>
      <c r="U22" s="275">
        <v>5001893.96</v>
      </c>
      <c r="V22" s="275">
        <v>31603459</v>
      </c>
      <c r="W22" s="275">
        <v>70301.666462229507</v>
      </c>
      <c r="X22" s="275">
        <v>997109526.25999987</v>
      </c>
      <c r="Y22" s="275">
        <v>3797479.56</v>
      </c>
      <c r="Z22" s="275">
        <v>33566550</v>
      </c>
      <c r="AA22" s="275">
        <v>68976.034497999994</v>
      </c>
      <c r="AB22" s="275">
        <v>968154777.37</v>
      </c>
      <c r="AC22" s="275">
        <v>3590852.31</v>
      </c>
      <c r="AD22" s="275">
        <v>17361877.879999999</v>
      </c>
      <c r="AE22" s="275">
        <v>68518.026400999996</v>
      </c>
      <c r="AF22" s="275">
        <v>952662920.99000001</v>
      </c>
      <c r="AG22" s="275">
        <v>3952425.03</v>
      </c>
      <c r="AH22" s="275">
        <v>29803791.75</v>
      </c>
      <c r="AI22" s="275">
        <v>66209.158160000006</v>
      </c>
      <c r="AJ22" s="275">
        <v>913748690.17999995</v>
      </c>
      <c r="AK22" s="275">
        <v>4059031.5</v>
      </c>
      <c r="AL22" s="275">
        <v>28572554.93</v>
      </c>
      <c r="AM22" s="275">
        <v>64787.013998000002</v>
      </c>
      <c r="AN22" s="275">
        <v>874472990.55999994</v>
      </c>
      <c r="AO22" s="275">
        <v>3493243.43</v>
      </c>
      <c r="AP22" s="275">
        <v>27156354.16</v>
      </c>
      <c r="AQ22" s="275">
        <v>63063.211060000001</v>
      </c>
      <c r="AR22" s="275">
        <v>841604675.95000005</v>
      </c>
      <c r="AS22" s="275">
        <v>3617395.92</v>
      </c>
      <c r="AT22" s="275">
        <v>16437889.449999999</v>
      </c>
      <c r="AU22" s="275">
        <v>61498.580843000003</v>
      </c>
      <c r="AV22" s="275">
        <v>800868431.16999996</v>
      </c>
      <c r="AW22" s="275">
        <v>3240344.88</v>
      </c>
      <c r="AX22" s="275">
        <v>11388926.810000001</v>
      </c>
      <c r="AY22" s="275">
        <v>61053.810676000001</v>
      </c>
      <c r="AZ22" s="275">
        <v>771692104.13999999</v>
      </c>
      <c r="BA22" s="275">
        <v>3627218.09</v>
      </c>
      <c r="BB22" s="275">
        <v>10533923.65</v>
      </c>
      <c r="BC22" s="275">
        <v>59789.359830000001</v>
      </c>
      <c r="BD22" s="275">
        <v>726985171.72000003</v>
      </c>
      <c r="BE22" s="275">
        <v>2950755.62</v>
      </c>
      <c r="BF22" s="275">
        <v>9568788.5600000005</v>
      </c>
      <c r="BG22" s="364">
        <v>58703.692965000002</v>
      </c>
      <c r="BH22" s="364">
        <v>650109240.13</v>
      </c>
      <c r="BI22" s="364">
        <v>13086197.539999999</v>
      </c>
      <c r="BJ22" s="364">
        <v>9389888.1199999992</v>
      </c>
      <c r="BK22" s="364">
        <v>57311.239615999999</v>
      </c>
      <c r="BL22" s="364">
        <v>613267247.60000002</v>
      </c>
      <c r="BM22" s="364">
        <v>12035990.32</v>
      </c>
      <c r="BN22" s="364">
        <v>8647166.1099999994</v>
      </c>
      <c r="BO22" s="364">
        <v>55376.043156</v>
      </c>
      <c r="BP22" s="364">
        <v>573602415.64999998</v>
      </c>
      <c r="BQ22" s="364">
        <v>10463837.380000001</v>
      </c>
      <c r="BR22" s="364">
        <v>7926937.0700000003</v>
      </c>
    </row>
    <row r="23" spans="1:70" s="271" customFormat="1" ht="12.75" x14ac:dyDescent="0.25">
      <c r="B23" s="272" t="s">
        <v>27</v>
      </c>
      <c r="C23" s="276" t="s">
        <v>201</v>
      </c>
      <c r="D23" s="276" t="s">
        <v>201</v>
      </c>
      <c r="E23" s="276" t="s">
        <v>201</v>
      </c>
      <c r="F23" s="276" t="s">
        <v>201</v>
      </c>
      <c r="G23" s="277" t="s">
        <v>201</v>
      </c>
      <c r="H23" s="277" t="s">
        <v>201</v>
      </c>
      <c r="I23" s="277" t="s">
        <v>201</v>
      </c>
      <c r="J23" s="277" t="s">
        <v>201</v>
      </c>
      <c r="K23" s="278" t="s">
        <v>201</v>
      </c>
      <c r="L23" s="278" t="s">
        <v>201</v>
      </c>
      <c r="M23" s="278" t="s">
        <v>201</v>
      </c>
      <c r="N23" s="278" t="s">
        <v>201</v>
      </c>
      <c r="O23" s="278" t="s">
        <v>201</v>
      </c>
      <c r="P23" s="278" t="s">
        <v>201</v>
      </c>
      <c r="Q23" s="278" t="s">
        <v>201</v>
      </c>
      <c r="R23" s="278" t="s">
        <v>201</v>
      </c>
      <c r="S23" s="278" t="s">
        <v>201</v>
      </c>
      <c r="T23" s="278" t="s">
        <v>201</v>
      </c>
      <c r="U23" s="278" t="s">
        <v>201</v>
      </c>
      <c r="V23" s="278" t="s">
        <v>201</v>
      </c>
      <c r="W23" s="278" t="s">
        <v>201</v>
      </c>
      <c r="X23" s="278" t="s">
        <v>201</v>
      </c>
      <c r="Y23" s="278" t="s">
        <v>201</v>
      </c>
      <c r="Z23" s="278" t="s">
        <v>201</v>
      </c>
      <c r="AA23" s="278" t="s">
        <v>201</v>
      </c>
      <c r="AB23" s="278" t="s">
        <v>201</v>
      </c>
      <c r="AC23" s="278" t="s">
        <v>201</v>
      </c>
      <c r="AD23" s="278" t="s">
        <v>201</v>
      </c>
      <c r="AE23" s="278" t="s">
        <v>201</v>
      </c>
      <c r="AF23" s="278" t="s">
        <v>201</v>
      </c>
      <c r="AG23" s="278" t="s">
        <v>201</v>
      </c>
      <c r="AH23" s="278" t="s">
        <v>201</v>
      </c>
      <c r="AI23" s="278" t="s">
        <v>201</v>
      </c>
      <c r="AJ23" s="278" t="s">
        <v>201</v>
      </c>
      <c r="AK23" s="278" t="s">
        <v>201</v>
      </c>
      <c r="AL23" s="278" t="s">
        <v>201</v>
      </c>
      <c r="AM23" s="278" t="s">
        <v>201</v>
      </c>
      <c r="AN23" s="278" t="s">
        <v>201</v>
      </c>
      <c r="AO23" s="278" t="s">
        <v>201</v>
      </c>
      <c r="AP23" s="278" t="s">
        <v>201</v>
      </c>
      <c r="AQ23" s="278" t="s">
        <v>201</v>
      </c>
      <c r="AR23" s="278" t="s">
        <v>201</v>
      </c>
      <c r="AS23" s="278" t="s">
        <v>201</v>
      </c>
      <c r="AT23" s="278" t="s">
        <v>201</v>
      </c>
      <c r="AU23" s="278" t="s">
        <v>201</v>
      </c>
      <c r="AV23" s="278" t="s">
        <v>201</v>
      </c>
      <c r="AW23" s="278" t="s">
        <v>201</v>
      </c>
      <c r="AX23" s="278" t="s">
        <v>201</v>
      </c>
      <c r="AY23" s="278" t="s">
        <v>201</v>
      </c>
      <c r="AZ23" s="278" t="s">
        <v>201</v>
      </c>
      <c r="BA23" s="278" t="s">
        <v>201</v>
      </c>
      <c r="BB23" s="278" t="s">
        <v>201</v>
      </c>
      <c r="BC23" s="278" t="s">
        <v>201</v>
      </c>
      <c r="BD23" s="278" t="s">
        <v>201</v>
      </c>
      <c r="BE23" s="278" t="s">
        <v>201</v>
      </c>
      <c r="BF23" s="278" t="s">
        <v>201</v>
      </c>
      <c r="BG23" s="278" t="s">
        <v>201</v>
      </c>
      <c r="BH23" s="278" t="s">
        <v>201</v>
      </c>
      <c r="BI23" s="278" t="s">
        <v>201</v>
      </c>
      <c r="BJ23" s="278" t="s">
        <v>201</v>
      </c>
      <c r="BK23" s="278" t="s">
        <v>201</v>
      </c>
      <c r="BL23" s="278" t="s">
        <v>201</v>
      </c>
      <c r="BM23" s="278" t="s">
        <v>201</v>
      </c>
      <c r="BN23" s="278" t="s">
        <v>201</v>
      </c>
      <c r="BO23" s="278" t="s">
        <v>201</v>
      </c>
      <c r="BP23" s="278" t="s">
        <v>201</v>
      </c>
      <c r="BQ23" s="278" t="s">
        <v>201</v>
      </c>
      <c r="BR23" s="278" t="s">
        <v>201</v>
      </c>
    </row>
    <row r="24" spans="1:70" s="279" customFormat="1" ht="12.75" x14ac:dyDescent="0.25">
      <c r="B24" s="280" t="s">
        <v>28</v>
      </c>
      <c r="C24" s="281">
        <v>68683.154649999997</v>
      </c>
      <c r="D24" s="281">
        <v>4097999361.5700002</v>
      </c>
      <c r="E24" s="281">
        <v>142641807.11000001</v>
      </c>
      <c r="F24" s="281">
        <v>372670603.04000002</v>
      </c>
      <c r="G24" s="281">
        <v>65815.452522000007</v>
      </c>
      <c r="H24" s="281">
        <v>3883688680.4899998</v>
      </c>
      <c r="I24" s="281">
        <v>108955383.75</v>
      </c>
      <c r="J24" s="281">
        <v>279485080.83999997</v>
      </c>
      <c r="K24" s="282">
        <v>65933.314916000003</v>
      </c>
      <c r="L24" s="282">
        <v>3653066281.3699999</v>
      </c>
      <c r="M24" s="282">
        <v>68751419.400000006</v>
      </c>
      <c r="N24" s="282">
        <v>119054965.13</v>
      </c>
      <c r="O24" s="282">
        <v>64720.203634999998</v>
      </c>
      <c r="P24" s="282">
        <v>3422372257.0100002</v>
      </c>
      <c r="Q24" s="282">
        <v>50807581.149999999</v>
      </c>
      <c r="R24" s="282">
        <v>103995899.90000001</v>
      </c>
      <c r="S24" s="282">
        <v>63474.793400000002</v>
      </c>
      <c r="T24" s="282">
        <v>3239368367</v>
      </c>
      <c r="U24" s="282">
        <v>42222162.439999998</v>
      </c>
      <c r="V24" s="282">
        <v>99470144</v>
      </c>
      <c r="W24" s="282">
        <v>62451.538718954136</v>
      </c>
      <c r="X24" s="282">
        <v>3103305293.8200002</v>
      </c>
      <c r="Y24" s="282">
        <v>33383661.59</v>
      </c>
      <c r="Z24" s="282">
        <v>101048884.38000001</v>
      </c>
      <c r="AA24" s="282">
        <v>61224.412255000003</v>
      </c>
      <c r="AB24" s="282">
        <v>3026828614.0500002</v>
      </c>
      <c r="AC24" s="282">
        <v>30911008.300000001</v>
      </c>
      <c r="AD24" s="282">
        <v>71442198.569999993</v>
      </c>
      <c r="AE24" s="282">
        <v>60929.407072000002</v>
      </c>
      <c r="AF24" s="282">
        <v>2988236227.8200002</v>
      </c>
      <c r="AG24" s="282">
        <v>33904431.829999998</v>
      </c>
      <c r="AH24" s="282">
        <v>90706558.900000006</v>
      </c>
      <c r="AI24" s="282">
        <v>58881.523742999998</v>
      </c>
      <c r="AJ24" s="282">
        <v>2876569012.4400001</v>
      </c>
      <c r="AK24" s="282">
        <v>33494953.140000001</v>
      </c>
      <c r="AL24" s="282">
        <v>86192790.969999999</v>
      </c>
      <c r="AM24" s="282">
        <v>57718.714706999999</v>
      </c>
      <c r="AN24" s="282">
        <v>2755570446.8800001</v>
      </c>
      <c r="AO24" s="282">
        <v>34758976.579999998</v>
      </c>
      <c r="AP24" s="282">
        <v>79075362.920000002</v>
      </c>
      <c r="AQ24" s="282">
        <v>56441.240968999999</v>
      </c>
      <c r="AR24" s="282">
        <v>2659513535.8899999</v>
      </c>
      <c r="AS24" s="282">
        <v>35316193.329999998</v>
      </c>
      <c r="AT24" s="282">
        <v>63290086.579999998</v>
      </c>
      <c r="AU24" s="282">
        <v>55423.664443000001</v>
      </c>
      <c r="AV24" s="282">
        <v>2551393499.0100002</v>
      </c>
      <c r="AW24" s="282">
        <v>33965707.549999997</v>
      </c>
      <c r="AX24" s="282">
        <v>50502973.670000002</v>
      </c>
      <c r="AY24" s="282">
        <v>55075.461108000003</v>
      </c>
      <c r="AZ24" s="282">
        <v>2485900280.7800002</v>
      </c>
      <c r="BA24" s="282">
        <v>35009122.990000002</v>
      </c>
      <c r="BB24" s="282">
        <v>47577708.060000002</v>
      </c>
      <c r="BC24" s="282">
        <v>54044.613082000003</v>
      </c>
      <c r="BD24" s="282">
        <v>2354735984.0500002</v>
      </c>
      <c r="BE24" s="282">
        <v>33215082.93</v>
      </c>
      <c r="BF24" s="282">
        <v>44988046.369999997</v>
      </c>
      <c r="BG24" s="281">
        <v>53081.594786000001</v>
      </c>
      <c r="BH24" s="281">
        <v>2145564511.95</v>
      </c>
      <c r="BI24" s="281">
        <v>49150105.039999999</v>
      </c>
      <c r="BJ24" s="281">
        <v>45602383.450000003</v>
      </c>
      <c r="BK24" s="281">
        <v>51587.167822000003</v>
      </c>
      <c r="BL24" s="281">
        <v>2052419440.02</v>
      </c>
      <c r="BM24" s="281">
        <v>44318728.170000002</v>
      </c>
      <c r="BN24" s="281">
        <v>43419183.75</v>
      </c>
      <c r="BO24" s="281">
        <v>48877.934614999998</v>
      </c>
      <c r="BP24" s="281">
        <v>1884264963.5999999</v>
      </c>
      <c r="BQ24" s="281">
        <v>38470223.200000003</v>
      </c>
      <c r="BR24" s="281">
        <v>40630819.82</v>
      </c>
    </row>
    <row r="25" spans="1:70" s="279" customFormat="1" ht="25.5" x14ac:dyDescent="0.25">
      <c r="B25" s="284" t="s">
        <v>35</v>
      </c>
      <c r="C25" s="285">
        <v>108497.574362</v>
      </c>
      <c r="D25" s="285">
        <v>230882316.59999999</v>
      </c>
      <c r="E25" s="285">
        <v>6100663.96</v>
      </c>
      <c r="F25" s="285">
        <v>45794568.689999998</v>
      </c>
      <c r="G25" s="285">
        <v>107798.566882</v>
      </c>
      <c r="H25" s="285">
        <v>221098717.47</v>
      </c>
      <c r="I25" s="285">
        <v>5342559.66</v>
      </c>
      <c r="J25" s="285">
        <v>41906236.719999999</v>
      </c>
      <c r="K25" s="286">
        <v>108748.71399800001</v>
      </c>
      <c r="L25" s="286">
        <v>207118603.05000001</v>
      </c>
      <c r="M25" s="286">
        <v>4390771.0599999996</v>
      </c>
      <c r="N25" s="286">
        <v>31754321.16</v>
      </c>
      <c r="O25" s="286">
        <v>104484.020907</v>
      </c>
      <c r="P25" s="286">
        <v>194972200.56999999</v>
      </c>
      <c r="Q25" s="286">
        <v>3618560.29</v>
      </c>
      <c r="R25" s="286">
        <v>31536538.039999999</v>
      </c>
      <c r="S25" s="286">
        <v>100154.591</v>
      </c>
      <c r="T25" s="286">
        <v>179003669</v>
      </c>
      <c r="U25" s="286">
        <v>3617626.14</v>
      </c>
      <c r="V25" s="286">
        <v>27592129</v>
      </c>
      <c r="W25" s="286">
        <v>99922.13221405918</v>
      </c>
      <c r="X25" s="286">
        <v>176425703.03</v>
      </c>
      <c r="Y25" s="286">
        <v>3294590.17</v>
      </c>
      <c r="Z25" s="286">
        <v>27114032.480000004</v>
      </c>
      <c r="AA25" s="286">
        <v>99550.358674000003</v>
      </c>
      <c r="AB25" s="286">
        <v>173754844.28999999</v>
      </c>
      <c r="AC25" s="286">
        <v>3569632.86</v>
      </c>
      <c r="AD25" s="286">
        <v>27299933.210000001</v>
      </c>
      <c r="AE25" s="286">
        <v>99319.383358000006</v>
      </c>
      <c r="AF25" s="286">
        <v>165562669.71000001</v>
      </c>
      <c r="AG25" s="286">
        <v>4057197.04</v>
      </c>
      <c r="AH25" s="286">
        <v>26533432.02</v>
      </c>
      <c r="AI25" s="286">
        <v>95449.958717000001</v>
      </c>
      <c r="AJ25" s="286">
        <v>156361463.87</v>
      </c>
      <c r="AK25" s="286">
        <v>4186141.05</v>
      </c>
      <c r="AL25" s="286">
        <v>24887864.780000001</v>
      </c>
      <c r="AM25" s="286">
        <v>90298.91373</v>
      </c>
      <c r="AN25" s="286">
        <v>147928687.22999999</v>
      </c>
      <c r="AO25" s="286">
        <v>4936192.25</v>
      </c>
      <c r="AP25" s="286">
        <v>21778269.25</v>
      </c>
      <c r="AQ25" s="286">
        <v>85245.845478000003</v>
      </c>
      <c r="AR25" s="286">
        <v>140772530.13</v>
      </c>
      <c r="AS25" s="286">
        <v>4915611.0599999996</v>
      </c>
      <c r="AT25" s="286">
        <v>18490427.23</v>
      </c>
      <c r="AU25" s="286">
        <v>77720.945575000005</v>
      </c>
      <c r="AV25" s="286">
        <v>125424215.55</v>
      </c>
      <c r="AW25" s="286">
        <v>4424125.3099999996</v>
      </c>
      <c r="AX25" s="286">
        <v>15680781.789999999</v>
      </c>
      <c r="AY25" s="286">
        <v>77035.429160999993</v>
      </c>
      <c r="AZ25" s="286">
        <v>121839342.45999999</v>
      </c>
      <c r="BA25" s="286">
        <v>4720437.91</v>
      </c>
      <c r="BB25" s="286">
        <v>14832707.550000001</v>
      </c>
      <c r="BC25" s="286">
        <v>69300.918283000006</v>
      </c>
      <c r="BD25" s="286">
        <v>111124537.06</v>
      </c>
      <c r="BE25" s="286">
        <v>6773166.2000000002</v>
      </c>
      <c r="BF25" s="286">
        <v>10968815.220000001</v>
      </c>
      <c r="BG25" s="281">
        <v>67608.877588999996</v>
      </c>
      <c r="BH25" s="281">
        <v>101800538.56</v>
      </c>
      <c r="BI25" s="281">
        <v>5703363.7199999997</v>
      </c>
      <c r="BJ25" s="281">
        <v>9573095.6699999999</v>
      </c>
      <c r="BK25" s="281">
        <v>63825.308953</v>
      </c>
      <c r="BL25" s="281">
        <v>96392568.909999996</v>
      </c>
      <c r="BM25" s="281">
        <v>4872757.74</v>
      </c>
      <c r="BN25" s="281">
        <v>8342273.5899999999</v>
      </c>
      <c r="BO25" s="281">
        <v>56751.835185000004</v>
      </c>
      <c r="BP25" s="281">
        <v>100232529.3</v>
      </c>
      <c r="BQ25" s="281">
        <v>4363808.49</v>
      </c>
      <c r="BR25" s="281">
        <v>5856844.1200000001</v>
      </c>
    </row>
    <row r="26" spans="1:70" s="279" customFormat="1" ht="12.75" x14ac:dyDescent="0.25">
      <c r="B26" s="280" t="s">
        <v>41</v>
      </c>
      <c r="C26" s="281">
        <v>103886.31277</v>
      </c>
      <c r="D26" s="281">
        <v>1133831327.28</v>
      </c>
      <c r="E26" s="281">
        <v>55352716.149999999</v>
      </c>
      <c r="F26" s="281">
        <v>118367407.31</v>
      </c>
      <c r="G26" s="281">
        <v>103948.59767</v>
      </c>
      <c r="H26" s="281">
        <v>1051168799.51</v>
      </c>
      <c r="I26" s="281">
        <v>116920387.91</v>
      </c>
      <c r="J26" s="281">
        <v>89480721.489999995</v>
      </c>
      <c r="K26" s="282">
        <v>102469.994039</v>
      </c>
      <c r="L26" s="282">
        <v>963910127.36000001</v>
      </c>
      <c r="M26" s="282">
        <v>0</v>
      </c>
      <c r="N26" s="282">
        <v>48057112.659999996</v>
      </c>
      <c r="O26" s="282">
        <v>99830.821347999998</v>
      </c>
      <c r="P26" s="282">
        <v>923671124.32000005</v>
      </c>
      <c r="Q26" s="282">
        <v>0</v>
      </c>
      <c r="R26" s="282">
        <v>45061806.149999999</v>
      </c>
      <c r="S26" s="282">
        <v>97675.690300000002</v>
      </c>
      <c r="T26" s="282">
        <v>910864436</v>
      </c>
      <c r="U26" s="282">
        <v>0</v>
      </c>
      <c r="V26" s="282">
        <v>41765985</v>
      </c>
      <c r="W26" s="282">
        <v>94829.856874556775</v>
      </c>
      <c r="X26" s="282">
        <v>924598148.14999998</v>
      </c>
      <c r="Y26" s="282">
        <v>0</v>
      </c>
      <c r="Z26" s="282">
        <v>35727951.310000002</v>
      </c>
      <c r="AA26" s="282">
        <v>92969.208083999998</v>
      </c>
      <c r="AB26" s="282">
        <v>981992881.60000002</v>
      </c>
      <c r="AC26" s="282">
        <v>0</v>
      </c>
      <c r="AD26" s="282">
        <v>38158728.310000002</v>
      </c>
      <c r="AE26" s="282">
        <v>92089.244311999995</v>
      </c>
      <c r="AF26" s="282">
        <v>1040094057.12</v>
      </c>
      <c r="AG26" s="282">
        <v>0</v>
      </c>
      <c r="AH26" s="282">
        <v>47910227.479999997</v>
      </c>
      <c r="AI26" s="282">
        <v>89017.753670000006</v>
      </c>
      <c r="AJ26" s="282">
        <v>1045183514.74</v>
      </c>
      <c r="AK26" s="282">
        <v>0</v>
      </c>
      <c r="AL26" s="282">
        <v>49483439.780000001</v>
      </c>
      <c r="AM26" s="282">
        <v>86917.465607000006</v>
      </c>
      <c r="AN26" s="282">
        <v>1020750623.55</v>
      </c>
      <c r="AO26" s="282">
        <v>0</v>
      </c>
      <c r="AP26" s="282">
        <v>43597889.520000003</v>
      </c>
      <c r="AQ26" s="282">
        <v>85307.902033999999</v>
      </c>
      <c r="AR26" s="282">
        <v>1010021732.41</v>
      </c>
      <c r="AS26" s="282">
        <v>0</v>
      </c>
      <c r="AT26" s="282">
        <v>40778646.939999998</v>
      </c>
      <c r="AU26" s="282">
        <v>83065.176913000003</v>
      </c>
      <c r="AV26" s="282">
        <v>975527186.47000003</v>
      </c>
      <c r="AW26" s="282">
        <v>0</v>
      </c>
      <c r="AX26" s="282">
        <v>51409012.25</v>
      </c>
      <c r="AY26" s="282">
        <v>82097.489061999993</v>
      </c>
      <c r="AZ26" s="282">
        <v>959220972.34000003</v>
      </c>
      <c r="BA26" s="282">
        <v>0</v>
      </c>
      <c r="BB26" s="282">
        <v>50642049.579999998</v>
      </c>
      <c r="BC26" s="282">
        <v>80214.158542999998</v>
      </c>
      <c r="BD26" s="282">
        <v>912275639.04999995</v>
      </c>
      <c r="BE26" s="282">
        <v>0</v>
      </c>
      <c r="BF26" s="282">
        <v>48617355.979999997</v>
      </c>
      <c r="BG26" s="281">
        <v>78127.395948999998</v>
      </c>
      <c r="BH26" s="281">
        <v>857275839.62</v>
      </c>
      <c r="BI26" s="281">
        <v>7238701.3399999999</v>
      </c>
      <c r="BJ26" s="281">
        <v>46151513.369999997</v>
      </c>
      <c r="BK26" s="281">
        <v>75898.850212999998</v>
      </c>
      <c r="BL26" s="281">
        <v>795675258.70000005</v>
      </c>
      <c r="BM26" s="281">
        <v>5792644.0999999996</v>
      </c>
      <c r="BN26" s="281">
        <v>43126800.590000004</v>
      </c>
      <c r="BO26" s="281">
        <v>74119.447977000003</v>
      </c>
      <c r="BP26" s="281">
        <v>743272237.38</v>
      </c>
      <c r="BQ26" s="281">
        <v>5457283.2699999996</v>
      </c>
      <c r="BR26" s="281">
        <v>41865014.549999997</v>
      </c>
    </row>
    <row r="27" spans="1:70" s="279" customFormat="1" ht="12.75" x14ac:dyDescent="0.25">
      <c r="B27" s="287" t="s">
        <v>42</v>
      </c>
      <c r="C27" s="288">
        <v>63072.604998000003</v>
      </c>
      <c r="D27" s="288">
        <v>50666355.810000002</v>
      </c>
      <c r="E27" s="288">
        <v>3294471.13</v>
      </c>
      <c r="F27" s="288">
        <v>9392772.6300000008</v>
      </c>
      <c r="G27" s="289">
        <v>59917.594469999996</v>
      </c>
      <c r="H27" s="289">
        <v>7064455.25</v>
      </c>
      <c r="I27" s="289">
        <v>468160.03</v>
      </c>
      <c r="J27" s="289">
        <v>687552.75</v>
      </c>
      <c r="K27" s="289" t="s">
        <v>201</v>
      </c>
      <c r="L27" s="289" t="s">
        <v>201</v>
      </c>
      <c r="M27" s="289" t="s">
        <v>201</v>
      </c>
      <c r="N27" s="289" t="s">
        <v>201</v>
      </c>
      <c r="O27" s="289" t="s">
        <v>201</v>
      </c>
      <c r="P27" s="289" t="s">
        <v>201</v>
      </c>
      <c r="Q27" s="289" t="s">
        <v>201</v>
      </c>
      <c r="R27" s="289" t="s">
        <v>201</v>
      </c>
      <c r="S27" s="289" t="s">
        <v>201</v>
      </c>
      <c r="T27" s="289" t="s">
        <v>201</v>
      </c>
      <c r="U27" s="289" t="s">
        <v>201</v>
      </c>
      <c r="V27" s="289" t="s">
        <v>201</v>
      </c>
      <c r="W27" s="289" t="s">
        <v>201</v>
      </c>
      <c r="X27" s="289" t="s">
        <v>201</v>
      </c>
      <c r="Y27" s="289" t="s">
        <v>201</v>
      </c>
      <c r="Z27" s="289" t="s">
        <v>201</v>
      </c>
      <c r="AA27" s="289" t="s">
        <v>201</v>
      </c>
      <c r="AB27" s="289" t="s">
        <v>201</v>
      </c>
      <c r="AC27" s="289" t="s">
        <v>201</v>
      </c>
      <c r="AD27" s="289" t="s">
        <v>201</v>
      </c>
      <c r="AE27" s="289" t="s">
        <v>201</v>
      </c>
      <c r="AF27" s="289" t="s">
        <v>201</v>
      </c>
      <c r="AG27" s="289" t="s">
        <v>201</v>
      </c>
      <c r="AH27" s="289" t="s">
        <v>201</v>
      </c>
      <c r="AI27" s="289" t="s">
        <v>201</v>
      </c>
      <c r="AJ27" s="289" t="s">
        <v>201</v>
      </c>
      <c r="AK27" s="289" t="s">
        <v>201</v>
      </c>
      <c r="AL27" s="289" t="s">
        <v>201</v>
      </c>
      <c r="AM27" s="289" t="s">
        <v>201</v>
      </c>
      <c r="AN27" s="289" t="s">
        <v>201</v>
      </c>
      <c r="AO27" s="289" t="s">
        <v>201</v>
      </c>
      <c r="AP27" s="289" t="s">
        <v>201</v>
      </c>
      <c r="AQ27" s="289" t="s">
        <v>201</v>
      </c>
      <c r="AR27" s="289" t="s">
        <v>201</v>
      </c>
      <c r="AS27" s="289" t="s">
        <v>201</v>
      </c>
      <c r="AT27" s="289" t="s">
        <v>201</v>
      </c>
      <c r="AU27" s="289" t="s">
        <v>201</v>
      </c>
      <c r="AV27" s="289" t="s">
        <v>201</v>
      </c>
      <c r="AW27" s="289" t="s">
        <v>201</v>
      </c>
      <c r="AX27" s="289" t="s">
        <v>201</v>
      </c>
      <c r="AY27" s="289" t="s">
        <v>201</v>
      </c>
      <c r="AZ27" s="289" t="s">
        <v>201</v>
      </c>
      <c r="BA27" s="289" t="s">
        <v>201</v>
      </c>
      <c r="BB27" s="289" t="s">
        <v>201</v>
      </c>
      <c r="BC27" s="289" t="s">
        <v>201</v>
      </c>
      <c r="BD27" s="289" t="s">
        <v>201</v>
      </c>
      <c r="BE27" s="289" t="s">
        <v>201</v>
      </c>
      <c r="BF27" s="289" t="s">
        <v>201</v>
      </c>
      <c r="BG27" s="289" t="s">
        <v>201</v>
      </c>
      <c r="BH27" s="289" t="s">
        <v>201</v>
      </c>
      <c r="BI27" s="289" t="s">
        <v>201</v>
      </c>
      <c r="BJ27" s="289" t="s">
        <v>201</v>
      </c>
      <c r="BK27" s="289" t="s">
        <v>201</v>
      </c>
      <c r="BL27" s="289" t="s">
        <v>201</v>
      </c>
      <c r="BM27" s="289" t="s">
        <v>201</v>
      </c>
      <c r="BN27" s="289" t="s">
        <v>201</v>
      </c>
      <c r="BO27" s="289" t="s">
        <v>201</v>
      </c>
      <c r="BP27" s="289" t="s">
        <v>201</v>
      </c>
      <c r="BQ27" s="289" t="s">
        <v>201</v>
      </c>
      <c r="BR27" s="289" t="s">
        <v>201</v>
      </c>
    </row>
    <row r="28" spans="1:70" s="290" customFormat="1" ht="15.75" thickBot="1" x14ac:dyDescent="0.3">
      <c r="B28" s="291" t="s">
        <v>202</v>
      </c>
      <c r="C28" s="292">
        <v>61225.919118999998</v>
      </c>
      <c r="D28" s="292">
        <v>16309293581.889999</v>
      </c>
      <c r="E28" s="292">
        <v>1022926338.52</v>
      </c>
      <c r="F28" s="292">
        <v>2782691653.9499998</v>
      </c>
      <c r="G28" s="292">
        <v>57937.930870999997</v>
      </c>
      <c r="H28" s="292">
        <v>15170188967.75</v>
      </c>
      <c r="I28" s="292">
        <v>952309857.65999997</v>
      </c>
      <c r="J28" s="292">
        <v>2119557094.8499999</v>
      </c>
      <c r="K28" s="293">
        <v>58483.840649999998</v>
      </c>
      <c r="L28" s="293">
        <v>13933700718.76</v>
      </c>
      <c r="M28" s="293">
        <v>698053500.96000004</v>
      </c>
      <c r="N28" s="293">
        <v>861192636.61000001</v>
      </c>
      <c r="O28" s="293">
        <v>57075.154334999999</v>
      </c>
      <c r="P28" s="293">
        <v>13211290781.780001</v>
      </c>
      <c r="Q28" s="293">
        <v>564999476.82000005</v>
      </c>
      <c r="R28" s="293">
        <v>754225235.24000001</v>
      </c>
      <c r="S28" s="293">
        <v>55602.374300000003</v>
      </c>
      <c r="T28" s="293">
        <v>12615835890</v>
      </c>
      <c r="U28" s="293">
        <v>470030987</v>
      </c>
      <c r="V28" s="293">
        <v>714868417</v>
      </c>
      <c r="W28" s="293">
        <v>54693.824380218757</v>
      </c>
      <c r="X28" s="293">
        <v>12160252897.970001</v>
      </c>
      <c r="Y28" s="293">
        <v>375205604.81999999</v>
      </c>
      <c r="Z28" s="293">
        <v>687265644.06999993</v>
      </c>
      <c r="AA28" s="293">
        <v>53729.883315999999</v>
      </c>
      <c r="AB28" s="293">
        <v>11967273771.940001</v>
      </c>
      <c r="AC28" s="293">
        <v>325141726.54000002</v>
      </c>
      <c r="AD28" s="293">
        <v>615710852.54999995</v>
      </c>
      <c r="AE28" s="293">
        <v>53585.009706999997</v>
      </c>
      <c r="AF28" s="293">
        <v>11918109315</v>
      </c>
      <c r="AG28" s="293">
        <v>339851189.04000002</v>
      </c>
      <c r="AH28" s="293">
        <v>644749401.27999997</v>
      </c>
      <c r="AI28" s="293">
        <v>51809.746513999999</v>
      </c>
      <c r="AJ28" s="293">
        <v>11555274238.65</v>
      </c>
      <c r="AK28" s="293">
        <v>343041214.01999998</v>
      </c>
      <c r="AL28" s="293">
        <v>608551391.83000004</v>
      </c>
      <c r="AM28" s="293">
        <v>50722.829246000001</v>
      </c>
      <c r="AN28" s="293">
        <v>11139333788.129999</v>
      </c>
      <c r="AO28" s="293">
        <v>359504216.72000003</v>
      </c>
      <c r="AP28" s="293">
        <v>588248732.97000003</v>
      </c>
      <c r="AQ28" s="293">
        <v>49538.362299</v>
      </c>
      <c r="AR28" s="293">
        <v>10805768153.41</v>
      </c>
      <c r="AS28" s="293">
        <v>349285802.51999998</v>
      </c>
      <c r="AT28" s="293">
        <v>535271807.20999998</v>
      </c>
      <c r="AU28" s="293">
        <v>48420.549247000003</v>
      </c>
      <c r="AV28" s="293">
        <v>10368621144.950001</v>
      </c>
      <c r="AW28" s="293">
        <v>328166326.83999997</v>
      </c>
      <c r="AX28" s="293">
        <v>418135482.11000001</v>
      </c>
      <c r="AY28" s="293">
        <v>48022.498238</v>
      </c>
      <c r="AZ28" s="293">
        <v>10190950838.059999</v>
      </c>
      <c r="BA28" s="293">
        <v>331726091.10000002</v>
      </c>
      <c r="BB28" s="293">
        <v>400907867.38</v>
      </c>
      <c r="BC28" s="293">
        <v>47079.597663</v>
      </c>
      <c r="BD28" s="293">
        <v>9747455529.8500004</v>
      </c>
      <c r="BE28" s="293">
        <v>312751212.56</v>
      </c>
      <c r="BF28" s="293">
        <v>383343784.69</v>
      </c>
      <c r="BG28" s="281">
        <v>46160.283798999997</v>
      </c>
      <c r="BH28" s="281">
        <v>8964497594.5900002</v>
      </c>
      <c r="BI28" s="281">
        <v>312595315.20999998</v>
      </c>
      <c r="BJ28" s="281">
        <v>385856347.86000001</v>
      </c>
      <c r="BK28" s="281">
        <v>44634.645428999997</v>
      </c>
      <c r="BL28" s="281">
        <v>8421183934.96</v>
      </c>
      <c r="BM28" s="281">
        <v>283455044.10000002</v>
      </c>
      <c r="BN28" s="281">
        <v>330556395.13</v>
      </c>
      <c r="BO28" s="281">
        <v>41978.742870000002</v>
      </c>
      <c r="BP28" s="281">
        <v>7735347044.1599998</v>
      </c>
      <c r="BQ28" s="281">
        <v>231442759.56</v>
      </c>
      <c r="BR28" s="281">
        <v>308341787.24000001</v>
      </c>
    </row>
    <row r="29" spans="1:70" s="294" customFormat="1" ht="331.5" customHeight="1" thickBot="1" x14ac:dyDescent="0.3">
      <c r="A29" s="294" t="s">
        <v>203</v>
      </c>
      <c r="B29" s="295"/>
      <c r="C29" s="317" t="s">
        <v>204</v>
      </c>
      <c r="D29" s="317"/>
      <c r="E29" s="317"/>
      <c r="F29" s="317"/>
      <c r="G29" s="317" t="s">
        <v>205</v>
      </c>
      <c r="H29" s="317"/>
      <c r="I29" s="317"/>
      <c r="J29" s="317"/>
      <c r="K29" s="317" t="s">
        <v>206</v>
      </c>
      <c r="L29" s="317"/>
      <c r="M29" s="317"/>
      <c r="N29" s="317"/>
      <c r="O29" s="317" t="s">
        <v>207</v>
      </c>
      <c r="P29" s="317"/>
      <c r="Q29" s="317"/>
      <c r="R29" s="317"/>
      <c r="S29" s="317" t="s">
        <v>208</v>
      </c>
      <c r="T29" s="317"/>
      <c r="U29" s="317"/>
      <c r="V29" s="317"/>
      <c r="W29" s="317" t="s">
        <v>209</v>
      </c>
      <c r="X29" s="317"/>
      <c r="Y29" s="317"/>
      <c r="Z29" s="317"/>
      <c r="AA29" s="317" t="s">
        <v>210</v>
      </c>
      <c r="AB29" s="317"/>
      <c r="AC29" s="317"/>
      <c r="AD29" s="317"/>
      <c r="AE29" s="316"/>
      <c r="AF29" s="316"/>
      <c r="AG29" s="316"/>
      <c r="AH29" s="316"/>
      <c r="AI29" s="316" t="s">
        <v>211</v>
      </c>
      <c r="AJ29" s="316"/>
      <c r="AK29" s="316"/>
      <c r="AL29" s="316"/>
      <c r="AM29" s="316" t="s">
        <v>212</v>
      </c>
      <c r="AN29" s="316"/>
      <c r="AO29" s="316"/>
      <c r="AP29" s="316"/>
      <c r="AQ29" s="316" t="s">
        <v>214</v>
      </c>
      <c r="AR29" s="316"/>
      <c r="AS29" s="316"/>
      <c r="AT29" s="316"/>
      <c r="AU29" s="316"/>
      <c r="AV29" s="316"/>
      <c r="AW29" s="316"/>
      <c r="AX29" s="316"/>
      <c r="AY29" s="316"/>
      <c r="AZ29" s="316"/>
      <c r="BA29" s="316"/>
      <c r="BB29" s="316"/>
      <c r="BC29" s="316"/>
      <c r="BD29" s="316"/>
      <c r="BE29" s="316"/>
      <c r="BF29" s="316"/>
    </row>
    <row r="30" spans="1:70" s="271" customFormat="1" ht="53.25" customHeight="1" x14ac:dyDescent="0.25">
      <c r="A30" s="271" t="s">
        <v>181</v>
      </c>
      <c r="B30" s="296" t="s">
        <v>213</v>
      </c>
      <c r="C30" s="296"/>
      <c r="D30" s="297"/>
      <c r="E30" s="297"/>
      <c r="F30" s="296"/>
      <c r="G30" s="296"/>
      <c r="H30" s="296"/>
      <c r="I30" s="296"/>
      <c r="J30" s="296"/>
      <c r="K30" s="296"/>
      <c r="L30" s="296"/>
      <c r="M30" s="296"/>
      <c r="N30" s="296"/>
    </row>
    <row r="31" spans="1:70" ht="11.25" customHeight="1" x14ac:dyDescent="0.25">
      <c r="B31" s="271"/>
      <c r="C31" s="299"/>
      <c r="D31" s="299"/>
      <c r="E31" s="299"/>
      <c r="F31" s="271"/>
      <c r="G31" s="271"/>
      <c r="H31" s="271"/>
      <c r="I31" s="271"/>
      <c r="J31" s="271"/>
      <c r="K31" s="271"/>
      <c r="L31" s="271"/>
      <c r="M31" s="271"/>
      <c r="N31" s="271"/>
    </row>
    <row r="32" spans="1:70" x14ac:dyDescent="0.25">
      <c r="C32" s="300"/>
      <c r="D32" s="300"/>
    </row>
    <row r="33" spans="4:4" x14ac:dyDescent="0.25">
      <c r="D33" s="301"/>
    </row>
  </sheetData>
  <mergeCells count="15">
    <mergeCell ref="S29:V29"/>
    <mergeCell ref="B2:B3"/>
    <mergeCell ref="C29:F29"/>
    <mergeCell ref="G29:J29"/>
    <mergeCell ref="K29:N29"/>
    <mergeCell ref="O29:R29"/>
    <mergeCell ref="BC29:BF29"/>
    <mergeCell ref="AQ29:AT29"/>
    <mergeCell ref="AU29:AX29"/>
    <mergeCell ref="AY29:BB29"/>
    <mergeCell ref="W29:Z29"/>
    <mergeCell ref="AA29:AD29"/>
    <mergeCell ref="AE29:AH29"/>
    <mergeCell ref="AI29:AL29"/>
    <mergeCell ref="AM29:AP29"/>
  </mergeCells>
  <pageMargins left="0.70866141732283472" right="0.70866141732283472" top="0.74803149606299213" bottom="0.74803149606299213" header="0.31496062992125984" footer="0.31496062992125984"/>
  <pageSetup paperSize="5" scale="63" fitToWidth="0" orientation="landscape" r:id="rId1"/>
  <headerFooter alignWithMargins="0">
    <oddHeader>&amp;R&amp;A</oddHeader>
    <oddFooter>&amp;R&amp;G</oddFooter>
  </headerFooter>
  <colBreaks count="5" manualBreakCount="5">
    <brk id="10" max="1048575" man="1"/>
    <brk id="18" max="1048575" man="1"/>
    <brk id="26" max="1048575" man="1"/>
    <brk id="34" max="1048575" man="1"/>
    <brk id="58" max="4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17</vt:i4>
      </vt:variant>
    </vt:vector>
  </HeadingPairs>
  <TitlesOfParts>
    <vt:vector size="25" baseType="lpstr">
      <vt:lpstr>Introduction</vt:lpstr>
      <vt:lpstr>Modifications</vt:lpstr>
      <vt:lpstr>Feuille A</vt:lpstr>
      <vt:lpstr>Feuille A - 2</vt:lpstr>
      <vt:lpstr>Feuille B</vt:lpstr>
      <vt:lpstr>Feuille C_2016_2022</vt:lpstr>
      <vt:lpstr>Feuille C_2004_2015</vt:lpstr>
      <vt:lpstr>Feuille D</vt:lpstr>
      <vt:lpstr>'Feuille B'!Impression_des_titres</vt:lpstr>
      <vt:lpstr>'Feuille D'!Impression_des_titres</vt:lpstr>
      <vt:lpstr>'Feuille A'!Print_Area</vt:lpstr>
      <vt:lpstr>'Feuille A - 2'!Print_Area</vt:lpstr>
      <vt:lpstr>'Feuille B'!Print_Area</vt:lpstr>
      <vt:lpstr>'Feuille C_2016_2022'!Print_Area</vt:lpstr>
      <vt:lpstr>'Feuille D'!Print_Area</vt:lpstr>
      <vt:lpstr>'Feuille A'!Print_Titles</vt:lpstr>
      <vt:lpstr>'Feuille A - 2'!Print_Titles</vt:lpstr>
      <vt:lpstr>'Feuille B'!Print_Titles</vt:lpstr>
      <vt:lpstr>'Feuille D'!Print_Titles</vt:lpstr>
      <vt:lpstr>'Feuille A'!Zone_d_impression</vt:lpstr>
      <vt:lpstr>'Feuille A - 2'!Zone_d_impression</vt:lpstr>
      <vt:lpstr>'Feuille B'!Zone_d_impression</vt:lpstr>
      <vt:lpstr>'Feuille C_2004_2015'!Zone_d_impression</vt:lpstr>
      <vt:lpstr>'Feuille C_2016_2022'!Zone_d_impression</vt:lpstr>
      <vt:lpstr>'Feuille 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Victoire Houenou</dc:creator>
  <cp:lastModifiedBy>Eric Bouchard (MSSS)</cp:lastModifiedBy>
  <dcterms:created xsi:type="dcterms:W3CDTF">2023-08-07T16:43:38Z</dcterms:created>
  <dcterms:modified xsi:type="dcterms:W3CDTF">2023-08-10T14:36:00Z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2023-08-07T16:43:38Z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b178fe85-c75d-41e6-9874-dd728537c09e</vt:lpwstr>
  </property>
  <property fmtid="{D5CDD505-2E9C-101B-9397-08002B2CF9AE}" pid="8" name="MSIP_Label_6a7d8d5d-78e2-4a62-9fcd-016eb5e4c57c_ContentBits">
    <vt:lpwstr>0</vt:lpwstr>
  </property>
</Properties>
</file>